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4" windowWidth="19140" windowHeight="6912"/>
  </bookViews>
  <sheets>
    <sheet name="Diba" sheetId="5" r:id="rId1"/>
    <sheet name="DibaAltres" sheetId="4" r:id="rId2"/>
    <sheet name="GrDespeses" sheetId="2" r:id="rId3"/>
    <sheet name="GrIngressos" sheetId="3" r:id="rId4"/>
    <sheet name="CGrafics" sheetId="1" r:id="rId5"/>
  </sheets>
  <externalReferences>
    <externalReference r:id="rId6"/>
  </externalReferences>
  <definedNames>
    <definedName name="_12Àrea_d_impressió" localSheetId="2">GrDespeses!$A$1:$L$84</definedName>
    <definedName name="_17Àrea_d_impressió" localSheetId="3">GrIngressos!$A$1:$L$84</definedName>
    <definedName name="_6Àrea_d_impressió" localSheetId="0">Diba!$A$1:$K$68</definedName>
    <definedName name="_7Àrea_d_impressió" localSheetId="1">DibaAltres!$A$1:$K$70</definedName>
    <definedName name="any">[1]RangsClau!$C$22</definedName>
    <definedName name="area">[1]RangsClau!$C$8</definedName>
    <definedName name="_xlnm.Print_Area" localSheetId="0">Diba!$A$1:$K$68</definedName>
    <definedName name="_xlnm.Print_Area" localSheetId="1">DibaAltres!$A$1:$K$70</definedName>
    <definedName name="_xlnm.Print_Area" localSheetId="2">GrDespeses!$A$1:$L$84</definedName>
    <definedName name="_xlnm.Print_Area" localSheetId="3">GrIngressos!$A$1:$L$84</definedName>
    <definedName name="data">[1]RangsClau!$C$19</definedName>
    <definedName name="datadsignatura">[1]RangsClau!$C$24</definedName>
    <definedName name="dextraccio">[1]Control!$E$4</definedName>
    <definedName name="dia">[1]RangsClau!$C$20</definedName>
    <definedName name="dinforme">[1]Control!$C$4</definedName>
    <definedName name="epigraf">[1]RangsClau!$C$13</definedName>
    <definedName name="extraccio">[1]RangsClau!$C$23</definedName>
    <definedName name="impportadaaltresdades">[1]Impressio!$C$39</definedName>
    <definedName name="impportadacomparat">[1]Impressio!$C$17</definedName>
    <definedName name="impportadaconsorcis">[1]Impressio!$C$48</definedName>
    <definedName name="impportadadanteriorsparees">[1]Impressio!$C$68</definedName>
    <definedName name="impportadadiba">[1]Impressio!$C$9</definedName>
    <definedName name="impportadaliquidacioppst">[1]Impressio!$C$32</definedName>
    <definedName name="impportadanopressupt">[1]Impressio!$C$28</definedName>
    <definedName name="impportadaorganismes">[1]Impressio!$C$43</definedName>
    <definedName name="impportadapdespesesparees">[1]Impressio!$C$66</definedName>
    <definedName name="impportadapingressosparees">[1]Impressio!$C$65</definedName>
    <definedName name="impportadaqcomandament">[1]Impressio!$C$36</definedName>
    <definedName name="impportadaromanent">[1]Impressio!$C$34</definedName>
    <definedName name="impportadaromanentsparees">[1]Impressio!$C$67</definedName>
    <definedName name="impportadatancats">[1]Impressio!$C$14</definedName>
    <definedName name="impportadatresoreria">[1]Impressio!$C$26</definedName>
    <definedName name="mes">[1]RangsClau!$C$21</definedName>
    <definedName name="nota1">[1]RangsClau!$C$30</definedName>
    <definedName name="organ">[1]RangsClau!$C$9</definedName>
    <definedName name="pagdiba">Diba!$A$1:$K$68</definedName>
    <definedName name="pagdibaaltres">DibaAltres!$A$1:$K$70</definedName>
    <definedName name="paggrdespeses">GrDespeses!$A$1:$L$84</definedName>
    <definedName name="paggringressos">GrIngressos!$A$1:$L$84</definedName>
    <definedName name="paginar">[1]Index!$F$64</definedName>
    <definedName name="report">[1]RangsClau!$C$16</definedName>
    <definedName name="servei">[1]RangsClau!$C$10</definedName>
    <definedName name="taxadcreixement">[1]RangsClau!$C$29</definedName>
    <definedName name="tindex">[1]Taules!$B$40:$I$54</definedName>
    <definedName name="titol">[1]RangsClau!$C$12</definedName>
    <definedName name="tmesos">[1]Taules!$B$7:$H$19</definedName>
  </definedNames>
  <calcPr calcId="145621"/>
</workbook>
</file>

<file path=xl/calcChain.xml><?xml version="1.0" encoding="utf-8"?>
<calcChain xmlns="http://schemas.openxmlformats.org/spreadsheetml/2006/main">
  <c r="B59" i="5" l="1"/>
  <c r="B47" i="5"/>
  <c r="K43" i="5"/>
  <c r="K42" i="5"/>
  <c r="K40" i="5"/>
  <c r="K39" i="5"/>
  <c r="K37" i="5"/>
  <c r="K36" i="5"/>
  <c r="K35" i="5"/>
  <c r="K34" i="5"/>
  <c r="K21" i="5"/>
  <c r="K18" i="5"/>
  <c r="K17" i="5"/>
  <c r="K15" i="5"/>
  <c r="K14" i="5"/>
  <c r="K13" i="5"/>
  <c r="K12" i="5"/>
  <c r="K11" i="5"/>
  <c r="B25" i="4"/>
  <c r="K21" i="4"/>
  <c r="K20" i="4"/>
  <c r="K17" i="4"/>
  <c r="K15" i="4"/>
  <c r="K14" i="4"/>
  <c r="K13" i="4"/>
  <c r="K12" i="4"/>
  <c r="B45" i="1"/>
  <c r="B44" i="1"/>
  <c r="B24" i="1"/>
  <c r="B23" i="1"/>
  <c r="K38" i="5" l="1"/>
  <c r="K47" i="5"/>
  <c r="K41" i="5"/>
  <c r="K22" i="4"/>
  <c r="K16" i="4"/>
  <c r="K22" i="5"/>
  <c r="K20" i="5"/>
  <c r="K33" i="5"/>
  <c r="K11" i="4"/>
  <c r="K19" i="4"/>
  <c r="K44" i="5"/>
  <c r="K18" i="4"/>
  <c r="K19" i="5" l="1"/>
  <c r="K16" i="5"/>
  <c r="K25" i="4"/>
  <c r="K25" i="5" l="1"/>
</calcChain>
</file>

<file path=xl/sharedStrings.xml><?xml version="1.0" encoding="utf-8"?>
<sst xmlns="http://schemas.openxmlformats.org/spreadsheetml/2006/main" count="144" uniqueCount="84">
  <si>
    <t>calculs per gràfics del pressupost actual</t>
  </si>
  <si>
    <t>ingressos</t>
  </si>
  <si>
    <t>Previsions inicials</t>
  </si>
  <si>
    <t>Previsions definitives</t>
  </si>
  <si>
    <t>Drets reconeguts nets</t>
  </si>
  <si>
    <t>Cobraments realitzats</t>
  </si>
  <si>
    <t>Pendent de cobrament</t>
  </si>
  <si>
    <t>drets reconeguts nets</t>
  </si>
  <si>
    <t>previsions definitives</t>
  </si>
  <si>
    <t>drets milions</t>
  </si>
  <si>
    <t>definitives milions</t>
  </si>
  <si>
    <t>ingressos nets</t>
  </si>
  <si>
    <t>recaptació neta</t>
  </si>
  <si>
    <t>pendent de cobrament</t>
  </si>
  <si>
    <t>despeses</t>
  </si>
  <si>
    <t>Crèdits inicials</t>
  </si>
  <si>
    <t>Crèdits definitius</t>
  </si>
  <si>
    <t>Disposicions</t>
  </si>
  <si>
    <t>Obligacions reconegudes</t>
  </si>
  <si>
    <t>Pagaments realitzats</t>
  </si>
  <si>
    <t>Pendent de pagament</t>
  </si>
  <si>
    <t>obligacions reconegudes</t>
  </si>
  <si>
    <t>despeses compromeses</t>
  </si>
  <si>
    <t>crèdits definitius</t>
  </si>
  <si>
    <t>despeses compr. milions</t>
  </si>
  <si>
    <t>crèdits definitius milions</t>
  </si>
  <si>
    <t>pagaments</t>
  </si>
  <si>
    <t>pendent de pagament</t>
  </si>
  <si>
    <t>Intervenció General</t>
  </si>
  <si>
    <t xml:space="preserve"> </t>
  </si>
  <si>
    <t>exercici corrent</t>
  </si>
  <si>
    <t>resum per capítols</t>
  </si>
  <si>
    <t>capítol pressupostari</t>
  </si>
  <si>
    <t>Crèdits
definitius</t>
  </si>
  <si>
    <t>Despeses autoritzades</t>
  </si>
  <si>
    <t>Despeses compromeses</t>
  </si>
  <si>
    <t>Crèdit
disponible</t>
  </si>
  <si>
    <t>Romanents
de crèdit</t>
  </si>
  <si>
    <t>%
(C)/(A)</t>
  </si>
  <si>
    <t>(A)</t>
  </si>
  <si>
    <t>(B)</t>
  </si>
  <si>
    <t>(C)</t>
  </si>
  <si>
    <t>(D)</t>
  </si>
  <si>
    <t>(E)</t>
  </si>
  <si>
    <t>(F) = (A)-(D)</t>
  </si>
  <si>
    <t>(G)</t>
  </si>
  <si>
    <t>Despeses de personal</t>
  </si>
  <si>
    <t>Despeses béns corrents i serveis</t>
  </si>
  <si>
    <t>Despeses financeres</t>
  </si>
  <si>
    <t>Transferències corrents</t>
  </si>
  <si>
    <t>Fons de contingència i altres impr.</t>
  </si>
  <si>
    <t>Despeses corrents (D1)</t>
  </si>
  <si>
    <t>Inversions reals</t>
  </si>
  <si>
    <t>Transferències capital</t>
  </si>
  <si>
    <t>Despeses de capital (D2)</t>
  </si>
  <si>
    <t>Actius financers</t>
  </si>
  <si>
    <t>Passius financers</t>
  </si>
  <si>
    <t>Despeses financeres (D3)</t>
  </si>
  <si>
    <t>Pressupost
inicial</t>
  </si>
  <si>
    <t>Modificacions</t>
  </si>
  <si>
    <t>Pressupost
actual</t>
  </si>
  <si>
    <t>Drets reconeguts
nets</t>
  </si>
  <si>
    <t>Recaptació</t>
  </si>
  <si>
    <t>%
(D)/(C)</t>
  </si>
  <si>
    <t>(C) = (A)+(B)</t>
  </si>
  <si>
    <t>(F) = (D)+(E)</t>
  </si>
  <si>
    <t>Impostos directes</t>
  </si>
  <si>
    <t>Impostos indirectes</t>
  </si>
  <si>
    <t>Taxes i altres ingressos</t>
  </si>
  <si>
    <t>Ingressos patrimonials</t>
  </si>
  <si>
    <t>Ingressos corrents (I1)</t>
  </si>
  <si>
    <t>Alienació de béns</t>
  </si>
  <si>
    <t>Ingressos de capital (I2)</t>
  </si>
  <si>
    <t>Ingressos financers (I3)</t>
  </si>
  <si>
    <t>Total d'ingressos</t>
  </si>
  <si>
    <t>Obligacions
reconegudes</t>
  </si>
  <si>
    <t>Pagaments</t>
  </si>
  <si>
    <t>diferències</t>
  </si>
  <si>
    <t>en operacions corrents            (I1)-(D1)</t>
  </si>
  <si>
    <t>en operacions de capital         (I2)-(D2)</t>
  </si>
  <si>
    <t>en operacions financeres        (I3)-(D3)</t>
  </si>
  <si>
    <t>30 de setembre de 2022</t>
  </si>
  <si>
    <t>estat d'execució del pressupost</t>
  </si>
  <si>
    <t>extret el 13/10/2022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</si>
</sst>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0\ _P_t_s_-;\-* #,##0.00\ _P_t_s_-;_-* &quot;-&quot;??\ _P_t_s_-;_-@_-"/>
    <numFmt numFmtId="165" formatCode="0.0%"/>
  </numFmts>
  <fonts count="28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6"/>
      <color indexed="29"/>
      <name val="Arial Narrow"/>
      <family val="2"/>
    </font>
    <font>
      <b/>
      <sz val="26"/>
      <color indexed="29"/>
      <name val="Arial Narrow"/>
      <family val="2"/>
    </font>
    <font>
      <b/>
      <u/>
      <sz val="16"/>
      <name val="Arial Narrow"/>
      <family val="2"/>
    </font>
    <font>
      <b/>
      <sz val="11"/>
      <color indexed="8"/>
      <name val="Arial"/>
      <family val="2"/>
    </font>
    <font>
      <b/>
      <sz val="10"/>
      <color indexed="8"/>
      <name val="Arial Narrow"/>
      <family val="2"/>
    </font>
    <font>
      <b/>
      <sz val="12"/>
      <name val="Arial Narrow"/>
      <family val="2"/>
    </font>
    <font>
      <b/>
      <sz val="14"/>
      <color indexed="8"/>
      <name val="Arial"/>
      <family val="2"/>
    </font>
    <font>
      <b/>
      <sz val="10"/>
      <color indexed="29"/>
      <name val="Arial Narrow"/>
      <family val="2"/>
    </font>
    <font>
      <sz val="8"/>
      <color indexed="23"/>
      <name val="Arial"/>
      <family val="2"/>
    </font>
    <font>
      <b/>
      <sz val="11"/>
      <color indexed="16"/>
      <name val="Times New Roman"/>
      <family val="1"/>
    </font>
    <font>
      <b/>
      <sz val="24"/>
      <color indexed="9"/>
      <name val="Arial Narrow"/>
      <family val="2"/>
    </font>
    <font>
      <b/>
      <sz val="24"/>
      <color indexed="60"/>
      <name val="Arial Narrow"/>
      <family val="2"/>
    </font>
    <font>
      <b/>
      <sz val="14"/>
      <color indexed="29"/>
      <name val="Arial Narrow"/>
      <family val="2"/>
    </font>
    <font>
      <b/>
      <sz val="22"/>
      <color indexed="8"/>
      <name val="Arial Narrow"/>
      <family val="2"/>
    </font>
    <font>
      <b/>
      <sz val="22"/>
      <name val="Arial Narrow"/>
      <family val="2"/>
    </font>
    <font>
      <sz val="26"/>
      <color indexed="29"/>
      <name val="Arial Narrow"/>
      <family val="2"/>
    </font>
    <font>
      <b/>
      <sz val="18"/>
      <color indexed="10"/>
      <name val="Times New Roman"/>
      <family val="1"/>
    </font>
    <font>
      <b/>
      <sz val="16"/>
      <name val="Arial Narrow"/>
      <family val="2"/>
    </font>
    <font>
      <sz val="11"/>
      <name val="Arial Narrow"/>
      <family val="2"/>
    </font>
    <font>
      <sz val="10"/>
      <color indexed="23"/>
      <name val="Arial Narrow"/>
      <family val="2"/>
    </font>
    <font>
      <b/>
      <sz val="11"/>
      <name val="Arial Narrow"/>
      <family val="2"/>
    </font>
    <font>
      <b/>
      <sz val="10"/>
      <name val="Arial"/>
      <family val="2"/>
    </font>
    <font>
      <b/>
      <sz val="10"/>
      <color indexed="23"/>
      <name val="Arial Narrow"/>
      <family val="2"/>
    </font>
    <font>
      <sz val="10"/>
      <color indexed="23"/>
      <name val="Arial"/>
      <family val="2"/>
    </font>
    <font>
      <b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mediumGray">
        <fgColor indexed="40"/>
        <bgColor indexed="41"/>
      </patternFill>
    </fill>
    <fill>
      <patternFill patternType="solid">
        <fgColor indexed="41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ck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ck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3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ck">
        <color indexed="64"/>
      </bottom>
      <diagonal/>
    </border>
    <border>
      <left style="medium">
        <color indexed="64"/>
      </left>
      <right style="thin">
        <color indexed="22"/>
      </right>
      <top style="thin">
        <color indexed="23"/>
      </top>
      <bottom style="thick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3"/>
      </top>
      <bottom style="thick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3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thin">
        <color indexed="23"/>
      </top>
      <bottom style="thick">
        <color indexed="64"/>
      </bottom>
      <diagonal/>
    </border>
    <border>
      <left/>
      <right/>
      <top style="medium">
        <color indexed="16"/>
      </top>
      <bottom/>
      <diagonal/>
    </border>
    <border>
      <left/>
      <right/>
      <top/>
      <bottom style="medium">
        <color indexed="16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55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22"/>
      </right>
      <top style="medium">
        <color indexed="64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/>
      <top style="thin">
        <color indexed="64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0" applyFont="1" applyBorder="1"/>
    <xf numFmtId="0" fontId="3" fillId="0" borderId="0" xfId="0" applyFont="1" applyBorder="1" applyAlignment="1">
      <alignment horizontal="right" vertical="center"/>
    </xf>
    <xf numFmtId="4" fontId="0" fillId="0" borderId="0" xfId="0" applyNumberFormat="1"/>
    <xf numFmtId="0" fontId="4" fillId="0" borderId="0" xfId="0" applyFont="1" applyAlignment="1">
      <alignment horizontal="left" indent="1"/>
    </xf>
    <xf numFmtId="0" fontId="2" fillId="0" borderId="0" xfId="0" applyFont="1"/>
    <xf numFmtId="0" fontId="5" fillId="0" borderId="0" xfId="0" applyFont="1" applyAlignment="1">
      <alignment horizontal="left" indent="1"/>
    </xf>
    <xf numFmtId="0" fontId="6" fillId="2" borderId="1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indent="1"/>
    </xf>
    <xf numFmtId="4" fontId="8" fillId="3" borderId="4" xfId="1" applyNumberFormat="1" applyFont="1" applyFill="1" applyBorder="1" applyAlignment="1">
      <alignment horizontal="right" vertical="center" indent="1"/>
    </xf>
    <xf numFmtId="4" fontId="8" fillId="3" borderId="5" xfId="1" applyNumberFormat="1" applyFont="1" applyFill="1" applyBorder="1" applyAlignment="1">
      <alignment horizontal="right" vertical="center" indent="1"/>
    </xf>
    <xf numFmtId="4" fontId="8" fillId="3" borderId="6" xfId="1" applyNumberFormat="1" applyFont="1" applyFill="1" applyBorder="1" applyAlignment="1">
      <alignment horizontal="right" vertical="center" indent="1"/>
    </xf>
    <xf numFmtId="1" fontId="6" fillId="2" borderId="2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 indent="1"/>
    </xf>
    <xf numFmtId="4" fontId="8" fillId="3" borderId="8" xfId="1" applyNumberFormat="1" applyFont="1" applyFill="1" applyBorder="1" applyAlignment="1">
      <alignment horizontal="right" vertical="center" indent="1"/>
    </xf>
    <xf numFmtId="4" fontId="8" fillId="3" borderId="9" xfId="1" applyNumberFormat="1" applyFont="1" applyFill="1" applyBorder="1" applyAlignment="1">
      <alignment horizontal="right" vertical="center" indent="1"/>
    </xf>
    <xf numFmtId="4" fontId="8" fillId="3" borderId="10" xfId="1" applyNumberFormat="1" applyFont="1" applyFill="1" applyBorder="1" applyAlignment="1">
      <alignment horizontal="right" vertical="center" indent="1"/>
    </xf>
    <xf numFmtId="0" fontId="6" fillId="2" borderId="11" xfId="0" applyFont="1" applyFill="1" applyBorder="1" applyAlignment="1">
      <alignment horizontal="left" vertical="center" indent="1"/>
    </xf>
    <xf numFmtId="4" fontId="8" fillId="3" borderId="12" xfId="1" applyNumberFormat="1" applyFont="1" applyFill="1" applyBorder="1" applyAlignment="1">
      <alignment horizontal="right" vertical="center" indent="1"/>
    </xf>
    <xf numFmtId="4" fontId="8" fillId="3" borderId="13" xfId="1" applyNumberFormat="1" applyFont="1" applyFill="1" applyBorder="1" applyAlignment="1">
      <alignment horizontal="right" vertical="center" indent="1"/>
    </xf>
    <xf numFmtId="4" fontId="8" fillId="3" borderId="14" xfId="1" applyNumberFormat="1" applyFont="1" applyFill="1" applyBorder="1" applyAlignment="1">
      <alignment horizontal="right" vertical="center" indent="1"/>
    </xf>
    <xf numFmtId="0" fontId="6" fillId="2" borderId="15" xfId="0" applyFont="1" applyFill="1" applyBorder="1" applyAlignment="1">
      <alignment horizontal="left" vertical="center" indent="1"/>
    </xf>
    <xf numFmtId="4" fontId="8" fillId="3" borderId="16" xfId="1" applyNumberFormat="1" applyFont="1" applyFill="1" applyBorder="1" applyAlignment="1">
      <alignment horizontal="right" vertical="center" indent="1"/>
    </xf>
    <xf numFmtId="4" fontId="8" fillId="3" borderId="17" xfId="1" applyNumberFormat="1" applyFont="1" applyFill="1" applyBorder="1" applyAlignment="1">
      <alignment horizontal="right" vertical="center" indent="1"/>
    </xf>
    <xf numFmtId="4" fontId="8" fillId="3" borderId="18" xfId="1" applyNumberFormat="1" applyFont="1" applyFill="1" applyBorder="1" applyAlignment="1">
      <alignment horizontal="right" vertical="center" indent="1"/>
    </xf>
    <xf numFmtId="0" fontId="6" fillId="2" borderId="19" xfId="0" applyFont="1" applyFill="1" applyBorder="1" applyAlignment="1">
      <alignment horizontal="left" vertical="center" indent="1"/>
    </xf>
    <xf numFmtId="4" fontId="8" fillId="3" borderId="20" xfId="1" applyNumberFormat="1" applyFont="1" applyFill="1" applyBorder="1" applyAlignment="1">
      <alignment horizontal="right" vertical="center" indent="1"/>
    </xf>
    <xf numFmtId="4" fontId="8" fillId="3" borderId="21" xfId="1" applyNumberFormat="1" applyFont="1" applyFill="1" applyBorder="1" applyAlignment="1">
      <alignment horizontal="right" vertical="center" indent="1"/>
    </xf>
    <xf numFmtId="0" fontId="9" fillId="0" borderId="0" xfId="0" applyFont="1" applyAlignment="1">
      <alignment horizontal="right" indent="1"/>
    </xf>
    <xf numFmtId="0" fontId="0" fillId="0" borderId="0" xfId="0" applyAlignment="1">
      <alignment horizontal="right"/>
    </xf>
    <xf numFmtId="0" fontId="10" fillId="0" borderId="0" xfId="0" applyFont="1" applyBorder="1" applyAlignment="1">
      <alignment horizontal="right" indent="1"/>
    </xf>
    <xf numFmtId="0" fontId="0" fillId="0" borderId="22" xfId="0" applyBorder="1"/>
    <xf numFmtId="0" fontId="0" fillId="0" borderId="23" xfId="0" applyBorder="1"/>
    <xf numFmtId="0" fontId="11" fillId="0" borderId="0" xfId="0" applyFont="1" applyAlignment="1">
      <alignment horizontal="right"/>
    </xf>
    <xf numFmtId="0" fontId="12" fillId="0" borderId="0" xfId="0" applyFont="1" applyBorder="1" applyAlignment="1">
      <alignment horizontal="left" indent="1"/>
    </xf>
    <xf numFmtId="0" fontId="13" fillId="0" borderId="0" xfId="0" applyFont="1" applyFill="1" applyBorder="1" applyAlignment="1">
      <alignment horizontal="left" vertical="center" indent="1"/>
    </xf>
    <xf numFmtId="0" fontId="14" fillId="0" borderId="0" xfId="0" applyFont="1" applyFill="1" applyBorder="1" applyAlignment="1">
      <alignment horizontal="right"/>
    </xf>
    <xf numFmtId="0" fontId="15" fillId="0" borderId="0" xfId="0" applyFont="1" applyBorder="1" applyAlignment="1">
      <alignment horizontal="right"/>
    </xf>
    <xf numFmtId="0" fontId="16" fillId="0" borderId="24" xfId="0" applyFont="1" applyBorder="1" applyAlignment="1">
      <alignment horizontal="left" indent="1"/>
    </xf>
    <xf numFmtId="0" fontId="0" fillId="0" borderId="24" xfId="0" applyBorder="1"/>
    <xf numFmtId="0" fontId="17" fillId="0" borderId="24" xfId="0" applyFont="1" applyFill="1" applyBorder="1" applyAlignment="1">
      <alignment horizontal="right" indent="1"/>
    </xf>
    <xf numFmtId="0" fontId="16" fillId="0" borderId="25" xfId="0" applyFont="1" applyBorder="1" applyAlignment="1">
      <alignment horizontal="left" indent="1"/>
    </xf>
    <xf numFmtId="0" fontId="0" fillId="0" borderId="25" xfId="0" applyBorder="1"/>
    <xf numFmtId="0" fontId="15" fillId="0" borderId="0" xfId="0" applyFont="1" applyBorder="1" applyAlignment="1">
      <alignment horizontal="right" indent="1"/>
    </xf>
    <xf numFmtId="0" fontId="18" fillId="0" borderId="0" xfId="0" applyFont="1" applyBorder="1" applyAlignment="1">
      <alignment horizontal="left" indent="1"/>
    </xf>
    <xf numFmtId="0" fontId="0" fillId="0" borderId="0" xfId="0" applyBorder="1"/>
    <xf numFmtId="43" fontId="0" fillId="0" borderId="0" xfId="0" applyNumberFormat="1" applyBorder="1"/>
    <xf numFmtId="43" fontId="19" fillId="0" borderId="0" xfId="0" applyNumberFormat="1" applyFont="1" applyAlignment="1">
      <alignment horizontal="right"/>
    </xf>
    <xf numFmtId="43" fontId="0" fillId="0" borderId="0" xfId="0" applyNumberFormat="1"/>
    <xf numFmtId="0" fontId="8" fillId="0" borderId="26" xfId="0" applyFont="1" applyFill="1" applyBorder="1" applyAlignment="1">
      <alignment horizontal="center" wrapText="1"/>
    </xf>
    <xf numFmtId="43" fontId="8" fillId="0" borderId="26" xfId="0" applyNumberFormat="1" applyFont="1" applyFill="1" applyBorder="1" applyAlignment="1">
      <alignment horizontal="center" wrapText="1"/>
    </xf>
    <xf numFmtId="43" fontId="8" fillId="0" borderId="27" xfId="0" applyNumberFormat="1" applyFont="1" applyFill="1" applyBorder="1" applyAlignment="1">
      <alignment horizontal="center" wrapText="1"/>
    </xf>
    <xf numFmtId="49" fontId="8" fillId="0" borderId="26" xfId="0" applyNumberFormat="1" applyFont="1" applyFill="1" applyBorder="1" applyAlignment="1">
      <alignment horizontal="center" wrapText="1"/>
    </xf>
    <xf numFmtId="0" fontId="8" fillId="0" borderId="29" xfId="0" quotePrefix="1" applyFont="1" applyFill="1" applyBorder="1" applyAlignment="1">
      <alignment horizontal="center" vertical="center" wrapText="1"/>
    </xf>
    <xf numFmtId="0" fontId="8" fillId="0" borderId="27" xfId="0" quotePrefix="1" applyFont="1" applyFill="1" applyBorder="1" applyAlignment="1">
      <alignment horizontal="center" vertical="center" wrapText="1"/>
    </xf>
    <xf numFmtId="0" fontId="21" fillId="0" borderId="30" xfId="0" applyNumberFormat="1" applyFont="1" applyBorder="1" applyAlignment="1">
      <alignment horizontal="left" indent="1"/>
    </xf>
    <xf numFmtId="4" fontId="21" fillId="0" borderId="30" xfId="0" applyNumberFormat="1" applyFont="1" applyBorder="1" applyAlignment="1">
      <alignment horizontal="left"/>
    </xf>
    <xf numFmtId="43" fontId="21" fillId="0" borderId="31" xfId="0" applyNumberFormat="1" applyFont="1" applyBorder="1"/>
    <xf numFmtId="43" fontId="21" fillId="0" borderId="32" xfId="0" applyNumberFormat="1" applyFont="1" applyBorder="1"/>
    <xf numFmtId="43" fontId="21" fillId="0" borderId="33" xfId="0" applyNumberFormat="1" applyFont="1" applyBorder="1"/>
    <xf numFmtId="43" fontId="21" fillId="0" borderId="34" xfId="0" applyNumberFormat="1" applyFont="1" applyBorder="1" applyAlignment="1">
      <alignment horizontal="right"/>
    </xf>
    <xf numFmtId="43" fontId="21" fillId="0" borderId="0" xfId="0" applyNumberFormat="1" applyFont="1" applyBorder="1" applyAlignment="1">
      <alignment horizontal="right"/>
    </xf>
    <xf numFmtId="165" fontId="22" fillId="0" borderId="30" xfId="0" applyNumberFormat="1" applyFont="1" applyBorder="1" applyAlignment="1">
      <alignment horizontal="right"/>
    </xf>
    <xf numFmtId="43" fontId="21" fillId="0" borderId="35" xfId="0" applyNumberFormat="1" applyFont="1" applyBorder="1"/>
    <xf numFmtId="43" fontId="21" fillId="0" borderId="36" xfId="0" applyNumberFormat="1" applyFont="1" applyBorder="1" applyAlignment="1">
      <alignment horizontal="right"/>
    </xf>
    <xf numFmtId="0" fontId="23" fillId="0" borderId="37" xfId="0" applyNumberFormat="1" applyFont="1" applyBorder="1" applyAlignment="1">
      <alignment horizontal="left" indent="1"/>
    </xf>
    <xf numFmtId="4" fontId="23" fillId="0" borderId="38" xfId="0" applyNumberFormat="1" applyFont="1" applyBorder="1" applyAlignment="1">
      <alignment horizontal="left"/>
    </xf>
    <xf numFmtId="0" fontId="24" fillId="0" borderId="39" xfId="0" applyFont="1" applyBorder="1"/>
    <xf numFmtId="43" fontId="23" fillId="0" borderId="40" xfId="0" applyNumberFormat="1" applyFont="1" applyBorder="1"/>
    <xf numFmtId="43" fontId="23" fillId="0" borderId="41" xfId="0" applyNumberFormat="1" applyFont="1" applyBorder="1"/>
    <xf numFmtId="165" fontId="25" fillId="0" borderId="42" xfId="1" applyNumberFormat="1" applyFont="1" applyBorder="1" applyAlignment="1">
      <alignment horizontal="right"/>
    </xf>
    <xf numFmtId="43" fontId="21" fillId="0" borderId="43" xfId="0" applyNumberFormat="1" applyFont="1" applyBorder="1"/>
    <xf numFmtId="0" fontId="21" fillId="0" borderId="0" xfId="0" applyNumberFormat="1" applyFont="1" applyBorder="1" applyAlignment="1">
      <alignment horizontal="left" indent="1"/>
    </xf>
    <xf numFmtId="4" fontId="21" fillId="0" borderId="0" xfId="0" applyNumberFormat="1" applyFont="1" applyBorder="1" applyAlignment="1">
      <alignment horizontal="left"/>
    </xf>
    <xf numFmtId="43" fontId="21" fillId="0" borderId="44" xfId="0" applyNumberFormat="1" applyFont="1" applyBorder="1"/>
    <xf numFmtId="43" fontId="21" fillId="0" borderId="45" xfId="0" applyNumberFormat="1" applyFont="1" applyBorder="1"/>
    <xf numFmtId="43" fontId="21" fillId="0" borderId="46" xfId="0" applyNumberFormat="1" applyFont="1" applyBorder="1"/>
    <xf numFmtId="43" fontId="21" fillId="0" borderId="47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left" indent="1"/>
    </xf>
    <xf numFmtId="0" fontId="1" fillId="0" borderId="0" xfId="0" applyFont="1" applyAlignment="1">
      <alignment horizontal="left" indent="1"/>
    </xf>
    <xf numFmtId="43" fontId="21" fillId="0" borderId="48" xfId="0" applyNumberFormat="1" applyFont="1" applyBorder="1"/>
    <xf numFmtId="43" fontId="21" fillId="0" borderId="49" xfId="0" applyNumberFormat="1" applyFont="1" applyBorder="1"/>
    <xf numFmtId="43" fontId="21" fillId="0" borderId="50" xfId="0" applyNumberFormat="1" applyFont="1" applyBorder="1"/>
    <xf numFmtId="43" fontId="21" fillId="0" borderId="51" xfId="0" applyNumberFormat="1" applyFont="1" applyBorder="1" applyAlignment="1">
      <alignment horizontal="right"/>
    </xf>
    <xf numFmtId="165" fontId="22" fillId="0" borderId="52" xfId="0" applyNumberFormat="1" applyFont="1" applyBorder="1" applyAlignment="1">
      <alignment horizontal="right"/>
    </xf>
    <xf numFmtId="0" fontId="0" fillId="0" borderId="0" xfId="0" applyNumberFormat="1"/>
    <xf numFmtId="165" fontId="26" fillId="0" borderId="0" xfId="0" applyNumberFormat="1" applyFont="1"/>
    <xf numFmtId="0" fontId="20" fillId="0" borderId="0" xfId="0" applyFont="1" applyAlignment="1">
      <alignment horizontal="right" vertical="center"/>
    </xf>
    <xf numFmtId="43" fontId="27" fillId="0" borderId="53" xfId="0" applyNumberFormat="1" applyFont="1" applyFill="1" applyBorder="1" applyAlignment="1">
      <alignment horizontal="right" vertical="center"/>
    </xf>
    <xf numFmtId="43" fontId="27" fillId="0" borderId="0" xfId="0" applyNumberFormat="1" applyFont="1" applyFill="1" applyBorder="1" applyAlignment="1">
      <alignment horizontal="right" vertical="center"/>
    </xf>
    <xf numFmtId="165" fontId="25" fillId="0" borderId="42" xfId="1" applyNumberFormat="1" applyFont="1" applyBorder="1" applyAlignment="1">
      <alignment horizontal="right" vertical="center"/>
    </xf>
    <xf numFmtId="0" fontId="18" fillId="0" borderId="0" xfId="0" applyFont="1" applyFill="1" applyBorder="1" applyAlignment="1">
      <alignment horizontal="left" indent="1"/>
    </xf>
    <xf numFmtId="0" fontId="0" fillId="0" borderId="0" xfId="0" applyFill="1" applyBorder="1"/>
    <xf numFmtId="43" fontId="0" fillId="0" borderId="0" xfId="0" applyNumberFormat="1" applyFill="1" applyBorder="1"/>
    <xf numFmtId="0" fontId="8" fillId="0" borderId="0" xfId="0" applyFont="1" applyFill="1" applyBorder="1" applyAlignment="1">
      <alignment horizontal="center" wrapText="1"/>
    </xf>
    <xf numFmtId="43" fontId="8" fillId="0" borderId="0" xfId="0" applyNumberFormat="1" applyFont="1" applyFill="1" applyBorder="1" applyAlignment="1">
      <alignment horizontal="center" wrapText="1"/>
    </xf>
    <xf numFmtId="49" fontId="8" fillId="0" borderId="0" xfId="0" applyNumberFormat="1" applyFont="1" applyFill="1" applyBorder="1" applyAlignment="1">
      <alignment horizontal="center" wrapText="1"/>
    </xf>
    <xf numFmtId="0" fontId="8" fillId="0" borderId="0" xfId="0" quotePrefix="1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>
      <alignment horizontal="left" indent="1"/>
    </xf>
    <xf numFmtId="4" fontId="21" fillId="0" borderId="0" xfId="0" applyNumberFormat="1" applyFont="1" applyFill="1" applyBorder="1" applyAlignment="1">
      <alignment horizontal="left"/>
    </xf>
    <xf numFmtId="43" fontId="21" fillId="0" borderId="0" xfId="0" applyNumberFormat="1" applyFont="1" applyFill="1" applyBorder="1"/>
    <xf numFmtId="43" fontId="21" fillId="0" borderId="0" xfId="0" applyNumberFormat="1" applyFont="1" applyFill="1" applyBorder="1" applyAlignment="1">
      <alignment horizontal="right"/>
    </xf>
    <xf numFmtId="165" fontId="22" fillId="0" borderId="0" xfId="0" applyNumberFormat="1" applyFont="1" applyFill="1" applyBorder="1" applyAlignment="1">
      <alignment horizontal="right"/>
    </xf>
    <xf numFmtId="0" fontId="23" fillId="0" borderId="0" xfId="0" applyNumberFormat="1" applyFont="1" applyFill="1" applyBorder="1" applyAlignment="1">
      <alignment horizontal="left" indent="1"/>
    </xf>
    <xf numFmtId="4" fontId="23" fillId="0" borderId="0" xfId="0" applyNumberFormat="1" applyFont="1" applyFill="1" applyBorder="1" applyAlignment="1">
      <alignment horizontal="left"/>
    </xf>
    <xf numFmtId="0" fontId="24" fillId="0" borderId="0" xfId="0" applyFont="1" applyFill="1" applyBorder="1"/>
    <xf numFmtId="43" fontId="23" fillId="0" borderId="0" xfId="0" applyNumberFormat="1" applyFont="1" applyFill="1" applyBorder="1"/>
    <xf numFmtId="165" fontId="25" fillId="0" borderId="0" xfId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left" indent="1"/>
    </xf>
    <xf numFmtId="0" fontId="1" fillId="0" borderId="0" xfId="0" applyFont="1" applyFill="1" applyBorder="1" applyAlignment="1">
      <alignment horizontal="left" indent="1"/>
    </xf>
    <xf numFmtId="0" fontId="0" fillId="0" borderId="0" xfId="0" applyNumberFormat="1" applyFill="1" applyBorder="1"/>
    <xf numFmtId="165" fontId="26" fillId="0" borderId="0" xfId="0" applyNumberFormat="1" applyFont="1" applyFill="1" applyBorder="1"/>
    <xf numFmtId="0" fontId="20" fillId="0" borderId="0" xfId="0" applyFont="1" applyFill="1" applyBorder="1" applyAlignment="1">
      <alignment horizontal="right" vertical="center"/>
    </xf>
    <xf numFmtId="165" fontId="25" fillId="0" borderId="0" xfId="1" applyNumberFormat="1" applyFont="1" applyFill="1" applyBorder="1" applyAlignment="1">
      <alignment horizontal="right" vertical="center"/>
    </xf>
    <xf numFmtId="43" fontId="21" fillId="0" borderId="54" xfId="0" applyNumberFormat="1" applyFont="1" applyBorder="1"/>
    <xf numFmtId="43" fontId="21" fillId="0" borderId="34" xfId="0" applyNumberFormat="1" applyFont="1" applyBorder="1"/>
    <xf numFmtId="43" fontId="21" fillId="0" borderId="55" xfId="0" applyNumberFormat="1" applyFont="1" applyBorder="1"/>
    <xf numFmtId="43" fontId="21" fillId="0" borderId="56" xfId="0" applyNumberFormat="1" applyFont="1" applyBorder="1"/>
    <xf numFmtId="43" fontId="21" fillId="0" borderId="57" xfId="0" applyNumberFormat="1" applyFont="1" applyBorder="1"/>
    <xf numFmtId="43" fontId="21" fillId="0" borderId="41" xfId="0" applyNumberFormat="1" applyFont="1" applyBorder="1"/>
    <xf numFmtId="43" fontId="21" fillId="0" borderId="58" xfId="0" applyNumberFormat="1" applyFont="1" applyBorder="1"/>
    <xf numFmtId="43" fontId="23" fillId="0" borderId="42" xfId="0" applyNumberFormat="1" applyFont="1" applyBorder="1"/>
    <xf numFmtId="43" fontId="21" fillId="0" borderId="59" xfId="0" applyNumberFormat="1" applyFont="1" applyBorder="1"/>
    <xf numFmtId="43" fontId="21" fillId="0" borderId="47" xfId="0" applyNumberFormat="1" applyFont="1" applyBorder="1"/>
    <xf numFmtId="43" fontId="21" fillId="0" borderId="60" xfId="0" applyNumberFormat="1" applyFont="1" applyBorder="1"/>
    <xf numFmtId="4" fontId="21" fillId="0" borderId="0" xfId="0" applyNumberFormat="1" applyFont="1" applyBorder="1" applyAlignment="1">
      <alignment horizontal="left" indent="1"/>
    </xf>
    <xf numFmtId="164" fontId="21" fillId="0" borderId="61" xfId="1" applyFont="1" applyBorder="1"/>
    <xf numFmtId="164" fontId="21" fillId="0" borderId="62" xfId="1" applyFont="1" applyBorder="1"/>
    <xf numFmtId="164" fontId="21" fillId="0" borderId="63" xfId="1" applyFont="1" applyBorder="1"/>
    <xf numFmtId="164" fontId="21" fillId="0" borderId="64" xfId="1" applyFont="1" applyBorder="1"/>
    <xf numFmtId="164" fontId="21" fillId="0" borderId="65" xfId="1" applyFont="1" applyBorder="1"/>
    <xf numFmtId="164" fontId="21" fillId="0" borderId="0" xfId="1" applyFont="1" applyBorder="1"/>
    <xf numFmtId="4" fontId="21" fillId="0" borderId="30" xfId="0" applyNumberFormat="1" applyFont="1" applyBorder="1" applyAlignment="1">
      <alignment horizontal="left" indent="1"/>
    </xf>
    <xf numFmtId="4" fontId="21" fillId="0" borderId="31" xfId="1" applyNumberFormat="1" applyFont="1" applyBorder="1"/>
    <xf numFmtId="4" fontId="21" fillId="0" borderId="32" xfId="1" applyNumberFormat="1" applyFont="1" applyBorder="1"/>
    <xf numFmtId="4" fontId="21" fillId="0" borderId="35" xfId="1" applyNumberFormat="1" applyFont="1" applyBorder="1"/>
    <xf numFmtId="4" fontId="21" fillId="0" borderId="55" xfId="1" applyNumberFormat="1" applyFont="1" applyBorder="1"/>
    <xf numFmtId="4" fontId="21" fillId="0" borderId="34" xfId="1" applyNumberFormat="1" applyFont="1" applyBorder="1"/>
    <xf numFmtId="4" fontId="21" fillId="0" borderId="0" xfId="1" applyNumberFormat="1" applyFont="1" applyBorder="1"/>
    <xf numFmtId="4" fontId="21" fillId="0" borderId="66" xfId="1" applyNumberFormat="1" applyFont="1" applyBorder="1"/>
    <xf numFmtId="4" fontId="21" fillId="0" borderId="45" xfId="1" applyNumberFormat="1" applyFont="1" applyBorder="1"/>
    <xf numFmtId="4" fontId="21" fillId="0" borderId="46" xfId="1" applyNumberFormat="1" applyFont="1" applyBorder="1"/>
    <xf numFmtId="4" fontId="21" fillId="0" borderId="59" xfId="1" applyNumberFormat="1" applyFont="1" applyBorder="1"/>
    <xf numFmtId="4" fontId="21" fillId="0" borderId="47" xfId="1" applyNumberFormat="1" applyFont="1" applyBorder="1"/>
    <xf numFmtId="164" fontId="21" fillId="0" borderId="67" xfId="1" applyFont="1" applyBorder="1"/>
    <xf numFmtId="164" fontId="21" fillId="0" borderId="49" xfId="1" applyFont="1" applyBorder="1"/>
    <xf numFmtId="164" fontId="21" fillId="0" borderId="50" xfId="1" applyFont="1" applyBorder="1"/>
    <xf numFmtId="164" fontId="21" fillId="0" borderId="60" xfId="1" applyFont="1" applyBorder="1"/>
    <xf numFmtId="164" fontId="21" fillId="0" borderId="51" xfId="1" applyFont="1" applyBorder="1"/>
    <xf numFmtId="0" fontId="20" fillId="0" borderId="0" xfId="0" applyNumberFormat="1" applyFont="1" applyBorder="1" applyAlignment="1">
      <alignment horizontal="left" indent="1"/>
    </xf>
    <xf numFmtId="0" fontId="0" fillId="0" borderId="0" xfId="0" applyAlignment="1">
      <alignment horizontal="left" indent="1"/>
    </xf>
    <xf numFmtId="0" fontId="0" fillId="0" borderId="28" xfId="0" applyBorder="1" applyAlignment="1">
      <alignment horizontal="left" indent="1"/>
    </xf>
    <xf numFmtId="0" fontId="20" fillId="0" borderId="0" xfId="0" applyNumberFormat="1" applyFont="1" applyFill="1" applyBorder="1" applyAlignment="1">
      <alignment horizontal="left" indent="1"/>
    </xf>
    <xf numFmtId="0" fontId="0" fillId="0" borderId="0" xfId="0" applyFill="1" applyBorder="1" applyAlignment="1">
      <alignment horizontal="left" indent="1"/>
    </xf>
  </cellXfs>
  <cellStyles count="2">
    <cellStyle name="Co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2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/>
              <a:t>Despeses - Exercici corrent</a:t>
            </a:r>
          </a:p>
        </c:rich>
      </c:tx>
      <c:layout>
        <c:manualLayout>
          <c:xMode val="edge"/>
          <c:yMode val="edge"/>
          <c:x val="0.30461959735340266"/>
          <c:y val="3.058823529411764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4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234721533046501"/>
          <c:y val="0.16"/>
          <c:w val="0.86017583023153454"/>
          <c:h val="0.6729411764705882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CGrafics!$B$29:$G$30</c:f>
              <c:multiLvlStrCache>
                <c:ptCount val="6"/>
                <c:lvl>
                  <c:pt idx="0">
                    <c:v>1.060,12</c:v>
                  </c:pt>
                  <c:pt idx="1">
                    <c:v>1.384,63</c:v>
                  </c:pt>
                  <c:pt idx="2">
                    <c:v>1.133,05</c:v>
                  </c:pt>
                  <c:pt idx="3">
                    <c:v>740,44</c:v>
                  </c:pt>
                  <c:pt idx="4">
                    <c:v>737,74</c:v>
                  </c:pt>
                  <c:pt idx="5">
                    <c:v>2,70</c:v>
                  </c:pt>
                </c:lvl>
                <c:lvl>
                  <c:pt idx="0">
                    <c:v>Crèdits inicials</c:v>
                  </c:pt>
                  <c:pt idx="1">
                    <c:v>Crèdits definitius</c:v>
                  </c:pt>
                  <c:pt idx="2">
                    <c:v>Disposicions</c:v>
                  </c:pt>
                  <c:pt idx="3">
                    <c:v>Obligacions reconegudes</c:v>
                  </c:pt>
                  <c:pt idx="4">
                    <c:v>Pagaments realitzats</c:v>
                  </c:pt>
                  <c:pt idx="5">
                    <c:v>Pendent de pagament</c:v>
                  </c:pt>
                </c:lvl>
              </c:multiLvlStrCache>
            </c:multiLvlStrRef>
          </c:cat>
          <c:val>
            <c:numRef>
              <c:f>CGrafics!$B$30:$G$30</c:f>
              <c:numCache>
                <c:formatCode>#,##0.00</c:formatCode>
                <c:ptCount val="6"/>
                <c:pt idx="0">
                  <c:v>1060.1200000000003</c:v>
                </c:pt>
                <c:pt idx="1">
                  <c:v>1384.63097062</c:v>
                </c:pt>
                <c:pt idx="2">
                  <c:v>1133.0533750100001</c:v>
                </c:pt>
                <c:pt idx="3">
                  <c:v>740.43863319000025</c:v>
                </c:pt>
                <c:pt idx="4">
                  <c:v>737.73626284000011</c:v>
                </c:pt>
                <c:pt idx="5">
                  <c:v>2.7023703499999998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AB0-4D21-BCDF-317F93AE7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2525056"/>
        <c:axId val="132526848"/>
        <c:axId val="0"/>
      </c:bar3DChart>
      <c:catAx>
        <c:axId val="1325250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32526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52684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ca-ES"/>
                  <a:t>milions d'euros</a:t>
                </a:r>
              </a:p>
            </c:rich>
          </c:tx>
          <c:layout>
            <c:manualLayout>
              <c:xMode val="edge"/>
              <c:yMode val="edge"/>
              <c:x val="6.2422048637992354E-2"/>
              <c:y val="0.392941176470588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32525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/>
              <a:t>Despeses compromeses sobre crèdits definitius
per capítols - exercici corrent</a:t>
            </a:r>
          </a:p>
        </c:rich>
      </c:tx>
      <c:layout>
        <c:manualLayout>
          <c:xMode val="edge"/>
          <c:yMode val="edge"/>
          <c:x val="0.21"/>
          <c:y val="2.9787234042553193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hPercent val="47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5875"/>
          <c:y val="0.21276595744680851"/>
          <c:w val="0.79500000000000004"/>
          <c:h val="0.64468085106382977"/>
        </c:manualLayout>
      </c:layout>
      <c:bar3DChart>
        <c:barDir val="col"/>
        <c:grouping val="clustered"/>
        <c:varyColors val="0"/>
        <c:ser>
          <c:idx val="0"/>
          <c:order val="0"/>
          <c:tx>
            <c:v>Despeses comp.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CGrafics!$B$35:$J$35</c:f>
              <c:numCache>
                <c:formatCode>0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CGrafics!$B$38:$J$38</c:f>
              <c:numCache>
                <c:formatCode>#,##0.00</c:formatCode>
                <c:ptCount val="9"/>
                <c:pt idx="0">
                  <c:v>157.00228596000014</c:v>
                </c:pt>
                <c:pt idx="1">
                  <c:v>110.54474051999999</c:v>
                </c:pt>
                <c:pt idx="2">
                  <c:v>3.341218E-2</c:v>
                </c:pt>
                <c:pt idx="3">
                  <c:v>340.44972206</c:v>
                </c:pt>
                <c:pt idx="4">
                  <c:v>0</c:v>
                </c:pt>
                <c:pt idx="5">
                  <c:v>57.556500849999985</c:v>
                </c:pt>
                <c:pt idx="6">
                  <c:v>276.14695031999992</c:v>
                </c:pt>
                <c:pt idx="7">
                  <c:v>191.31976311999998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340-4853-BC33-8CA9D7C1D06F}"/>
            </c:ext>
          </c:extLst>
        </c:ser>
        <c:ser>
          <c:idx val="1"/>
          <c:order val="1"/>
          <c:tx>
            <c:v>Cr.definitius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CGrafics!$B$39:$J$39</c:f>
              <c:numCache>
                <c:formatCode>#,##0.00</c:formatCode>
                <c:ptCount val="9"/>
                <c:pt idx="0">
                  <c:v>254.58261915000014</c:v>
                </c:pt>
                <c:pt idx="1">
                  <c:v>141.64332224999998</c:v>
                </c:pt>
                <c:pt idx="2">
                  <c:v>0.111</c:v>
                </c:pt>
                <c:pt idx="3">
                  <c:v>374.57251335000007</c:v>
                </c:pt>
                <c:pt idx="4">
                  <c:v>3</c:v>
                </c:pt>
                <c:pt idx="5">
                  <c:v>94.195839679999992</c:v>
                </c:pt>
                <c:pt idx="6">
                  <c:v>314.02151331999994</c:v>
                </c:pt>
                <c:pt idx="7">
                  <c:v>202.50416287000002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340-4853-BC33-8CA9D7C1D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2450944"/>
        <c:axId val="132460928"/>
        <c:axId val="0"/>
      </c:bar3DChart>
      <c:catAx>
        <c:axId val="13245094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8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32460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46092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ca-ES"/>
                  <a:t>milions d'euros</a:t>
                </a:r>
              </a:p>
            </c:rich>
          </c:tx>
          <c:layout>
            <c:manualLayout>
              <c:xMode val="edge"/>
              <c:yMode val="edge"/>
              <c:x val="6.25E-2"/>
              <c:y val="0.4468085106382978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32450944"/>
        <c:crosses val="autoZero"/>
        <c:crossBetween val="between"/>
      </c:valAx>
      <c:dTable>
        <c:showHorzBorder val="1"/>
        <c:showVertBorder val="1"/>
        <c:showOutline val="0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Situació dels pagaments - Exercici corrent</a:t>
            </a:r>
            <a:endParaRPr lang="ca-ES" sz="15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endParaRPr>
          </a:p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 sz="15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milions d'euros</a:t>
            </a:r>
          </a:p>
        </c:rich>
      </c:tx>
      <c:layout>
        <c:manualLayout>
          <c:xMode val="edge"/>
          <c:yMode val="edge"/>
          <c:x val="0.19875000000000001"/>
          <c:y val="3.073293147193472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"/>
          <c:y val="0.34988260444971847"/>
          <c:w val="0.39874999999999999"/>
          <c:h val="0.30023709976428542"/>
        </c:manualLayout>
      </c:layout>
      <c:pie3DChart>
        <c:varyColors val="1"/>
        <c:ser>
          <c:idx val="0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007-4F7C-93DA-3E602714A726}"/>
              </c:ext>
            </c:extLst>
          </c:dPt>
          <c:dPt>
            <c:idx val="1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007-4F7C-93DA-3E602714A726}"/>
              </c:ext>
            </c:extLst>
          </c:dPt>
          <c:dLbls>
            <c:dLbl>
              <c:idx val="0"/>
              <c:layout>
                <c:manualLayout>
                  <c:x val="0.18595538057742783"/>
                  <c:y val="-0.22019479648712306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07-4F7C-93DA-3E602714A726}"/>
                </c:ext>
              </c:extLst>
            </c:dLbl>
            <c:dLbl>
              <c:idx val="1"/>
              <c:layout>
                <c:manualLayout>
                  <c:x val="-0.18155123206686544"/>
                  <c:y val="0.14560337492060069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07-4F7C-93DA-3E602714A726}"/>
                </c:ext>
              </c:extLst>
            </c:dLbl>
            <c:numFmt formatCode="#,##0.0_ ;\-#,##0.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950" b="1" i="0" u="none" strike="noStrike" baseline="0">
                    <a:solidFill>
                      <a:srgbClr val="FF6600"/>
                    </a:solidFill>
                    <a:latin typeface="Verdana"/>
                    <a:ea typeface="Verdana"/>
                    <a:cs typeface="Verdana"/>
                  </a:defRPr>
                </a:pPr>
                <a:endParaRPr lang="ca-ES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3175">
                  <a:solidFill>
                    <a:srgbClr val="FF8080"/>
                  </a:solidFill>
                  <a:prstDash val="solid"/>
                </a:ln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CGrafics!$A$44:$A$45</c:f>
              <c:strCache>
                <c:ptCount val="2"/>
                <c:pt idx="0">
                  <c:v>pagaments</c:v>
                </c:pt>
                <c:pt idx="1">
                  <c:v>pendent de pagament</c:v>
                </c:pt>
              </c:strCache>
            </c:strRef>
          </c:cat>
          <c:val>
            <c:numRef>
              <c:f>CGrafics!$B$44:$B$45</c:f>
              <c:numCache>
                <c:formatCode>#,##0.00</c:formatCode>
                <c:ptCount val="2"/>
                <c:pt idx="0">
                  <c:v>737.73626284000011</c:v>
                </c:pt>
                <c:pt idx="1">
                  <c:v>2.7023703499999998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007-4F7C-93DA-3E602714A726}"/>
            </c:ext>
          </c:extLst>
        </c:ser>
        <c:dLbls>
          <c:showLegendKey val="1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9125000000000001"/>
          <c:y val="0.88652686938273262"/>
          <c:w val="0.44124999999999998"/>
          <c:h val="6.382993459555674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1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ca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/>
              <a:t>Ingressos - Exercici corrent</a:t>
            </a:r>
          </a:p>
        </c:rich>
      </c:tx>
      <c:layout>
        <c:manualLayout>
          <c:xMode val="edge"/>
          <c:yMode val="edge"/>
          <c:x val="0.33124999999999999"/>
          <c:y val="2.588235294117647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4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8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25"/>
          <c:y val="0.15764705882352942"/>
          <c:w val="0.86"/>
          <c:h val="0.6752941176470588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CGrafics!$B$8:$F$9</c:f>
              <c:multiLvlStrCache>
                <c:ptCount val="5"/>
                <c:lvl>
                  <c:pt idx="0">
                    <c:v>1.060,12</c:v>
                  </c:pt>
                  <c:pt idx="1">
                    <c:v>1.384,63</c:v>
                  </c:pt>
                  <c:pt idx="2">
                    <c:v>818,86</c:v>
                  </c:pt>
                  <c:pt idx="3">
                    <c:v>795,05</c:v>
                  </c:pt>
                  <c:pt idx="4">
                    <c:v>23,81</c:v>
                  </c:pt>
                </c:lvl>
                <c:lvl>
                  <c:pt idx="0">
                    <c:v>Previsions inicials</c:v>
                  </c:pt>
                  <c:pt idx="1">
                    <c:v>Previsions definitives</c:v>
                  </c:pt>
                  <c:pt idx="2">
                    <c:v>Drets reconeguts nets</c:v>
                  </c:pt>
                  <c:pt idx="3">
                    <c:v>Cobraments realitzats</c:v>
                  </c:pt>
                  <c:pt idx="4">
                    <c:v>Pendent de cobrament</c:v>
                  </c:pt>
                </c:lvl>
              </c:multiLvlStrCache>
            </c:multiLvlStrRef>
          </c:cat>
          <c:val>
            <c:numRef>
              <c:f>CGrafics!$B$9:$F$9</c:f>
              <c:numCache>
                <c:formatCode>#,##0.00</c:formatCode>
                <c:ptCount val="5"/>
                <c:pt idx="0">
                  <c:v>1060.1199999999999</c:v>
                </c:pt>
                <c:pt idx="1">
                  <c:v>1384.63097062</c:v>
                </c:pt>
                <c:pt idx="2">
                  <c:v>818.86316230999989</c:v>
                </c:pt>
                <c:pt idx="3">
                  <c:v>795.05053825999994</c:v>
                </c:pt>
                <c:pt idx="4">
                  <c:v>23.81262405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506-4BDA-A9A0-CAD31E3C4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3617536"/>
        <c:axId val="133619072"/>
        <c:axId val="0"/>
      </c:bar3DChart>
      <c:catAx>
        <c:axId val="13361753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33619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361907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ca-ES"/>
                  <a:t>milions d'euros</a:t>
                </a:r>
              </a:p>
            </c:rich>
          </c:tx>
          <c:layout>
            <c:manualLayout>
              <c:xMode val="edge"/>
              <c:yMode val="edge"/>
              <c:x val="6.3750000000000001E-2"/>
              <c:y val="0.39529411764705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33617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/>
              <a:t>Drets reconeguts sobre previsions definitives
per capítols - exercici corrent</a:t>
            </a:r>
          </a:p>
        </c:rich>
      </c:tx>
      <c:layout>
        <c:manualLayout>
          <c:xMode val="edge"/>
          <c:yMode val="edge"/>
          <c:x val="0.2175"/>
          <c:y val="2.4719128246936718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6500000000000001"/>
          <c:y val="0.18426986511352825"/>
          <c:w val="0.79749999999999999"/>
          <c:h val="0.68988839743723385"/>
        </c:manualLayout>
      </c:layout>
      <c:bar3DChart>
        <c:barDir val="col"/>
        <c:grouping val="clustered"/>
        <c:varyColors val="0"/>
        <c:ser>
          <c:idx val="0"/>
          <c:order val="0"/>
          <c:tx>
            <c:v>Drets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CGrafics!$B$17:$J$17</c:f>
              <c:numCache>
                <c:formatCode>#,##0.00</c:formatCode>
                <c:ptCount val="9"/>
                <c:pt idx="0">
                  <c:v>107.77801872999999</c:v>
                </c:pt>
                <c:pt idx="1">
                  <c:v>78.692843840000023</c:v>
                </c:pt>
                <c:pt idx="2">
                  <c:v>6.6721044200000001</c:v>
                </c:pt>
                <c:pt idx="3">
                  <c:v>474.57112809000012</c:v>
                </c:pt>
                <c:pt idx="4">
                  <c:v>2.2936930199999996</c:v>
                </c:pt>
                <c:pt idx="5">
                  <c:v>8.8057029999999994E-2</c:v>
                </c:pt>
                <c:pt idx="6">
                  <c:v>1.5944220600000001</c:v>
                </c:pt>
                <c:pt idx="7">
                  <c:v>147.17289511999999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53-4F1A-8572-91223DD0DC5C}"/>
            </c:ext>
          </c:extLst>
        </c:ser>
        <c:ser>
          <c:idx val="1"/>
          <c:order val="1"/>
          <c:tx>
            <c:v>Pr.definitives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CGrafics!$B$18:$J$18</c:f>
              <c:numCache>
                <c:formatCode>#,##0.00</c:formatCode>
                <c:ptCount val="9"/>
                <c:pt idx="0">
                  <c:v>152.8845</c:v>
                </c:pt>
                <c:pt idx="1">
                  <c:v>112.76300000000001</c:v>
                </c:pt>
                <c:pt idx="2">
                  <c:v>4.4417</c:v>
                </c:pt>
                <c:pt idx="3">
                  <c:v>616.86920912000005</c:v>
                </c:pt>
                <c:pt idx="4">
                  <c:v>2.49925</c:v>
                </c:pt>
                <c:pt idx="5">
                  <c:v>0</c:v>
                </c:pt>
                <c:pt idx="6">
                  <c:v>3.5085999999999999</c:v>
                </c:pt>
                <c:pt idx="7">
                  <c:v>491.66471150000001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B53-4F1A-8572-91223DD0D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3862912"/>
        <c:axId val="133864448"/>
        <c:axId val="0"/>
      </c:bar3DChart>
      <c:catAx>
        <c:axId val="13386291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33864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386444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ca-ES"/>
                  <a:t>milions d'euros</a:t>
                </a:r>
              </a:p>
            </c:rich>
          </c:tx>
          <c:layout>
            <c:manualLayout>
              <c:xMode val="edge"/>
              <c:yMode val="edge"/>
              <c:x val="8.2500000000000004E-2"/>
              <c:y val="0.4044948258589644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33862912"/>
        <c:crosses val="autoZero"/>
        <c:crossBetween val="between"/>
      </c:valAx>
      <c:dTable>
        <c:showHorzBorder val="1"/>
        <c:showVertBorder val="1"/>
        <c:showOutline val="0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Situació dels ingressos - Exercici corrent</a:t>
            </a:r>
          </a:p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 sz="15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milions d'euros</a:t>
            </a:r>
          </a:p>
        </c:rich>
      </c:tx>
      <c:layout>
        <c:manualLayout>
          <c:xMode val="edge"/>
          <c:yMode val="edge"/>
          <c:x val="0.20874999999999999"/>
          <c:y val="3.09524529214400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125000000000002"/>
          <c:y val="0.34523889796990787"/>
          <c:w val="0.4"/>
          <c:h val="0.30238165546329859"/>
        </c:manualLayout>
      </c:layout>
      <c:pie3DChart>
        <c:varyColors val="1"/>
        <c:ser>
          <c:idx val="0"/>
          <c:order val="0"/>
          <c:spPr>
            <a:solidFill>
              <a:srgbClr val="FF8080"/>
            </a:solidFill>
            <a:ln w="12700">
              <a:solidFill>
                <a:srgbClr val="8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C7E-4B30-8747-C25CC080B3FC}"/>
              </c:ext>
            </c:extLst>
          </c:dPt>
          <c:dPt>
            <c:idx val="1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C7E-4B30-8747-C25CC080B3FC}"/>
              </c:ext>
            </c:extLst>
          </c:dPt>
          <c:dLbls>
            <c:dLbl>
              <c:idx val="0"/>
              <c:layout>
                <c:manualLayout>
                  <c:x val="1.1222047244094459E-2"/>
                  <c:y val="0.16228330279594472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7E-4B30-8747-C25CC080B3FC}"/>
                </c:ext>
              </c:extLst>
            </c:dLbl>
            <c:dLbl>
              <c:idx val="1"/>
              <c:layout>
                <c:manualLayout>
                  <c:x val="9.0383202099737492E-3"/>
                  <c:y val="-0.10412873559843733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7E-4B30-8747-C25CC080B3FC}"/>
                </c:ext>
              </c:extLst>
            </c:dLbl>
            <c:numFmt formatCode="#,##0.0_ ;\-#,##0.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50" b="1" i="0" u="none" strike="noStrike" baseline="0">
                    <a:solidFill>
                      <a:srgbClr val="FF6600"/>
                    </a:solidFill>
                    <a:latin typeface="Verdana"/>
                    <a:ea typeface="Verdana"/>
                    <a:cs typeface="Verdana"/>
                  </a:defRPr>
                </a:pPr>
                <a:endParaRPr lang="ca-ES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12700">
                  <a:solidFill>
                    <a:srgbClr val="FF8080"/>
                  </a:solidFill>
                  <a:prstDash val="solid"/>
                </a:ln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CGrafics!$A$23:$A$24</c:f>
              <c:strCache>
                <c:ptCount val="2"/>
                <c:pt idx="0">
                  <c:v>recaptació neta</c:v>
                </c:pt>
                <c:pt idx="1">
                  <c:v>pendent de cobrament</c:v>
                </c:pt>
              </c:strCache>
            </c:strRef>
          </c:cat>
          <c:val>
            <c:numRef>
              <c:f>CGrafics!$B$23:$B$24</c:f>
              <c:numCache>
                <c:formatCode>#,##0.00</c:formatCode>
                <c:ptCount val="2"/>
                <c:pt idx="0">
                  <c:v>795.05053825999994</c:v>
                </c:pt>
                <c:pt idx="1">
                  <c:v>23.81262405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C7E-4B30-8747-C25CC080B3FC}"/>
            </c:ext>
          </c:extLst>
        </c:ser>
        <c:dLbls>
          <c:showLegendKey val="1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6874999999999999"/>
          <c:y val="0.88333538721955729"/>
          <c:w val="0.4975"/>
          <c:h val="6.42858637599138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1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ca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3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1855960</xdr:colOff>
      <xdr:row>0</xdr:row>
      <xdr:rowOff>724277</xdr:rowOff>
    </xdr:to>
    <xdr:pic>
      <xdr:nvPicPr>
        <xdr:cNvPr id="2" name="Imatge 1">
          <a:extLst>
            <a:ext uri="{FF2B5EF4-FFF2-40B4-BE49-F238E27FC236}">
              <a16:creationId xmlns="" xmlns:a16="http://schemas.microsoft.com/office/drawing/2014/main" id="{00000000-0008-0000-4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60760" cy="724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1855960</xdr:colOff>
      <xdr:row>0</xdr:row>
      <xdr:rowOff>724277</xdr:rowOff>
    </xdr:to>
    <xdr:pic>
      <xdr:nvPicPr>
        <xdr:cNvPr id="2" name="Imatge 1">
          <a:extLst>
            <a:ext uri="{FF2B5EF4-FFF2-40B4-BE49-F238E27FC236}">
              <a16:creationId xmlns="" xmlns:a16="http://schemas.microsoft.com/office/drawing/2014/main" id="{00000000-0008-0000-4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60760" cy="724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142875</xdr:rowOff>
    </xdr:from>
    <xdr:to>
      <xdr:col>11</xdr:col>
      <xdr:colOff>9525</xdr:colOff>
      <xdr:row>27</xdr:row>
      <xdr:rowOff>142875</xdr:rowOff>
    </xdr:to>
    <xdr:graphicFrame macro="">
      <xdr:nvGraphicFramePr>
        <xdr:cNvPr id="2" name="Gràfic 1025">
          <a:extLst>
            <a:ext uri="{FF2B5EF4-FFF2-40B4-BE49-F238E27FC236}">
              <a16:creationId xmlns="" xmlns:a16="http://schemas.microsoft.com/office/drawing/2014/main" id="{00000000-0008-0000-4700-000001A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28</xdr:row>
      <xdr:rowOff>85725</xdr:rowOff>
    </xdr:from>
    <xdr:to>
      <xdr:col>11</xdr:col>
      <xdr:colOff>0</xdr:colOff>
      <xdr:row>56</xdr:row>
      <xdr:rowOff>28575</xdr:rowOff>
    </xdr:to>
    <xdr:graphicFrame macro="">
      <xdr:nvGraphicFramePr>
        <xdr:cNvPr id="3" name="Gràfic 1026">
          <a:extLst>
            <a:ext uri="{FF2B5EF4-FFF2-40B4-BE49-F238E27FC236}">
              <a16:creationId xmlns="" xmlns:a16="http://schemas.microsoft.com/office/drawing/2014/main" id="{00000000-0008-0000-4700-000002A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57</xdr:row>
      <xdr:rowOff>133350</xdr:rowOff>
    </xdr:from>
    <xdr:to>
      <xdr:col>11</xdr:col>
      <xdr:colOff>0</xdr:colOff>
      <xdr:row>82</xdr:row>
      <xdr:rowOff>114300</xdr:rowOff>
    </xdr:to>
    <xdr:graphicFrame macro="">
      <xdr:nvGraphicFramePr>
        <xdr:cNvPr id="4" name="Gràfic 1027">
          <a:extLst>
            <a:ext uri="{FF2B5EF4-FFF2-40B4-BE49-F238E27FC236}">
              <a16:creationId xmlns="" xmlns:a16="http://schemas.microsoft.com/office/drawing/2014/main" id="{00000000-0008-0000-4700-000003A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9</xdr:col>
      <xdr:colOff>400050</xdr:colOff>
      <xdr:row>1</xdr:row>
      <xdr:rowOff>0</xdr:rowOff>
    </xdr:to>
    <xdr:sp macro="" textlink="">
      <xdr:nvSpPr>
        <xdr:cNvPr id="5" name="Line 1030">
          <a:extLst>
            <a:ext uri="{FF2B5EF4-FFF2-40B4-BE49-F238E27FC236}">
              <a16:creationId xmlns="" xmlns:a16="http://schemas.microsoft.com/office/drawing/2014/main" id="{00000000-0008-0000-4700-000006A80100}"/>
            </a:ext>
          </a:extLst>
        </xdr:cNvPr>
        <xdr:cNvSpPr>
          <a:spLocks noChangeShapeType="1"/>
        </xdr:cNvSpPr>
      </xdr:nvSpPr>
      <xdr:spPr bwMode="auto">
        <a:xfrm flipH="1">
          <a:off x="0" y="579120"/>
          <a:ext cx="746379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266700</xdr:colOff>
      <xdr:row>1</xdr:row>
      <xdr:rowOff>0</xdr:rowOff>
    </xdr:to>
    <xdr:sp macro="" textlink="">
      <xdr:nvSpPr>
        <xdr:cNvPr id="6" name="Line 1035">
          <a:extLst>
            <a:ext uri="{FF2B5EF4-FFF2-40B4-BE49-F238E27FC236}">
              <a16:creationId xmlns="" xmlns:a16="http://schemas.microsoft.com/office/drawing/2014/main" id="{00000000-0008-0000-4700-00000BA80100}"/>
            </a:ext>
          </a:extLst>
        </xdr:cNvPr>
        <xdr:cNvSpPr>
          <a:spLocks noChangeShapeType="1"/>
        </xdr:cNvSpPr>
      </xdr:nvSpPr>
      <xdr:spPr bwMode="auto">
        <a:xfrm flipH="1">
          <a:off x="0" y="579120"/>
          <a:ext cx="73304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552261</xdr:colOff>
      <xdr:row>1</xdr:row>
      <xdr:rowOff>153909</xdr:rowOff>
    </xdr:to>
    <xdr:pic>
      <xdr:nvPicPr>
        <xdr:cNvPr id="7" name="Imatge 6">
          <a:extLst>
            <a:ext uri="{FF2B5EF4-FFF2-40B4-BE49-F238E27FC236}">
              <a16:creationId xmlns="" xmlns:a16="http://schemas.microsoft.com/office/drawing/2014/main" id="{00000000-0008-0000-47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1981" cy="733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95250</xdr:rowOff>
    </xdr:from>
    <xdr:to>
      <xdr:col>11</xdr:col>
      <xdr:colOff>0</xdr:colOff>
      <xdr:row>27</xdr:row>
      <xdr:rowOff>95250</xdr:rowOff>
    </xdr:to>
    <xdr:graphicFrame macro="">
      <xdr:nvGraphicFramePr>
        <xdr:cNvPr id="2" name="Gràfic 2">
          <a:extLst>
            <a:ext uri="{FF2B5EF4-FFF2-40B4-BE49-F238E27FC236}">
              <a16:creationId xmlns="" xmlns:a16="http://schemas.microsoft.com/office/drawing/2014/main" id="{00000000-0008-0000-4800-0000028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11</xdr:col>
      <xdr:colOff>0</xdr:colOff>
      <xdr:row>55</xdr:row>
      <xdr:rowOff>85725</xdr:rowOff>
    </xdr:to>
    <xdr:graphicFrame macro="">
      <xdr:nvGraphicFramePr>
        <xdr:cNvPr id="3" name="Gràfic 3">
          <a:extLst>
            <a:ext uri="{FF2B5EF4-FFF2-40B4-BE49-F238E27FC236}">
              <a16:creationId xmlns="" xmlns:a16="http://schemas.microsoft.com/office/drawing/2014/main" id="{00000000-0008-0000-4800-0000038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58</xdr:row>
      <xdr:rowOff>9525</xdr:rowOff>
    </xdr:from>
    <xdr:to>
      <xdr:col>11</xdr:col>
      <xdr:colOff>0</xdr:colOff>
      <xdr:row>82</xdr:row>
      <xdr:rowOff>123825</xdr:rowOff>
    </xdr:to>
    <xdr:graphicFrame macro="">
      <xdr:nvGraphicFramePr>
        <xdr:cNvPr id="4" name="Gràfic 7">
          <a:extLst>
            <a:ext uri="{FF2B5EF4-FFF2-40B4-BE49-F238E27FC236}">
              <a16:creationId xmlns="" xmlns:a16="http://schemas.microsoft.com/office/drawing/2014/main" id="{00000000-0008-0000-4800-0000078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9</xdr:col>
      <xdr:colOff>400050</xdr:colOff>
      <xdr:row>1</xdr:row>
      <xdr:rowOff>0</xdr:rowOff>
    </xdr:to>
    <xdr:sp macro="" textlink="">
      <xdr:nvSpPr>
        <xdr:cNvPr id="5" name="Line 18">
          <a:extLst>
            <a:ext uri="{FF2B5EF4-FFF2-40B4-BE49-F238E27FC236}">
              <a16:creationId xmlns="" xmlns:a16="http://schemas.microsoft.com/office/drawing/2014/main" id="{00000000-0008-0000-4800-000012800000}"/>
            </a:ext>
          </a:extLst>
        </xdr:cNvPr>
        <xdr:cNvSpPr>
          <a:spLocks noChangeShapeType="1"/>
        </xdr:cNvSpPr>
      </xdr:nvSpPr>
      <xdr:spPr bwMode="auto">
        <a:xfrm flipH="1">
          <a:off x="0" y="579120"/>
          <a:ext cx="746379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400050</xdr:colOff>
      <xdr:row>1</xdr:row>
      <xdr:rowOff>0</xdr:rowOff>
    </xdr:to>
    <xdr:sp macro="" textlink="">
      <xdr:nvSpPr>
        <xdr:cNvPr id="6" name="Line 25">
          <a:extLst>
            <a:ext uri="{FF2B5EF4-FFF2-40B4-BE49-F238E27FC236}">
              <a16:creationId xmlns="" xmlns:a16="http://schemas.microsoft.com/office/drawing/2014/main" id="{00000000-0008-0000-4800-000019800000}"/>
            </a:ext>
          </a:extLst>
        </xdr:cNvPr>
        <xdr:cNvSpPr>
          <a:spLocks noChangeShapeType="1"/>
        </xdr:cNvSpPr>
      </xdr:nvSpPr>
      <xdr:spPr bwMode="auto">
        <a:xfrm flipH="1">
          <a:off x="0" y="579120"/>
          <a:ext cx="746379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266700</xdr:colOff>
      <xdr:row>1</xdr:row>
      <xdr:rowOff>0</xdr:rowOff>
    </xdr:to>
    <xdr:sp macro="" textlink="">
      <xdr:nvSpPr>
        <xdr:cNvPr id="7" name="Line 26">
          <a:extLst>
            <a:ext uri="{FF2B5EF4-FFF2-40B4-BE49-F238E27FC236}">
              <a16:creationId xmlns="" xmlns:a16="http://schemas.microsoft.com/office/drawing/2014/main" id="{00000000-0008-0000-4800-00001A800000}"/>
            </a:ext>
          </a:extLst>
        </xdr:cNvPr>
        <xdr:cNvSpPr>
          <a:spLocks noChangeShapeType="1"/>
        </xdr:cNvSpPr>
      </xdr:nvSpPr>
      <xdr:spPr bwMode="auto">
        <a:xfrm flipH="1">
          <a:off x="0" y="579120"/>
          <a:ext cx="73304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552261</xdr:colOff>
      <xdr:row>1</xdr:row>
      <xdr:rowOff>153909</xdr:rowOff>
    </xdr:to>
    <xdr:pic>
      <xdr:nvPicPr>
        <xdr:cNvPr id="8" name="Imatge 7">
          <a:extLst>
            <a:ext uri="{FF2B5EF4-FFF2-40B4-BE49-F238E27FC236}">
              <a16:creationId xmlns="" xmlns:a16="http://schemas.microsoft.com/office/drawing/2014/main" id="{00000000-0008-0000-4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1981" cy="733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2028542</xdr:colOff>
      <xdr:row>0</xdr:row>
      <xdr:rowOff>724277</xdr:rowOff>
    </xdr:to>
    <xdr:pic>
      <xdr:nvPicPr>
        <xdr:cNvPr id="2" name="Imatge 1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28542" cy="724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ts2022&#183;09Setembr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ngsClau"/>
      <sheetName val="Taules"/>
      <sheetName val="Impressio"/>
      <sheetName val="NomsdRang"/>
      <sheetName val="PendentRecaptiPagam"/>
      <sheetName val="CGrafics"/>
      <sheetName val="ExportRomanent"/>
      <sheetName val="DadesPDespesesConsorcis"/>
      <sheetName val="DadesPIngressosConsorcis"/>
      <sheetName val="EvoluciodPagaments"/>
      <sheetName val="EvoluciodObligacions"/>
      <sheetName val="EvoluciodRecaptacio"/>
      <sheetName val="EvoluciodDrets"/>
      <sheetName val="DadesPDespesesDAE"/>
      <sheetName val="DadesPIngressosDAE"/>
      <sheetName val="DadesPDespesesAA"/>
      <sheetName val="DadesPIngressosAA"/>
      <sheetName val="DadesPDespeses"/>
      <sheetName val="DadesPIngressos"/>
      <sheetName val="InformedLiquidacio"/>
      <sheetName val="InformeTrimestral"/>
      <sheetName val="Control"/>
      <sheetName val="CpfdIngressosTancats"/>
      <sheetName val="CpfdIngressosCorrents"/>
      <sheetName val="CpfdDespesesTancats"/>
      <sheetName val="CpfdDespesesCorrents"/>
      <sheetName val="MemoriaM1"/>
      <sheetName val="ResumdExecucio"/>
      <sheetName val="RegladDespesapEns"/>
      <sheetName val="EstabilitatGrup"/>
      <sheetName val="SPublicDiba"/>
      <sheetName val="Moviments"/>
      <sheetName val="FPrivadaPalau"/>
      <sheetName val="FDemocraciaiGLocal"/>
      <sheetName val="ICPolitiquesiSocials"/>
      <sheetName val="CUIMenendezPelayo"/>
      <sheetName val="CPatrimonidSitges"/>
      <sheetName val="CPSerraladadMarina"/>
      <sheetName val="CPSerraladaLitoral"/>
      <sheetName val="CPFoix"/>
      <sheetName val="CParcAgrari"/>
      <sheetName val="Cemical"/>
      <sheetName val="CenGuilleriesSavassona"/>
      <sheetName val="CDocMuseuTextil"/>
      <sheetName val="CDrassanesReials"/>
      <sheetName val="Cccb"/>
      <sheetName val="Xal"/>
      <sheetName val="PApostes"/>
      <sheetName val="OGTributaria"/>
      <sheetName val="ITeatre"/>
      <sheetName val="QComandamentCont"/>
      <sheetName val="QComandament"/>
      <sheetName val="Provisio"/>
      <sheetName val="CFinancer"/>
      <sheetName val="Endeutament"/>
      <sheetName val="RomanentdTresoreria"/>
      <sheetName val="LiquidaciodPpst"/>
      <sheetName val="NoRomanent"/>
      <sheetName val="NoPressuptAltres"/>
      <sheetName val="NoPressupostaries"/>
      <sheetName val="EstatdTresoreria"/>
      <sheetName val="CompTancatdDespeses"/>
      <sheetName val="CompTancatdIngressos"/>
      <sheetName val="GrEvoluciodPagaments"/>
      <sheetName val="GrEvoluciodDespeses"/>
      <sheetName val="CompdDespeses"/>
      <sheetName val="GrEvoluciodRecaptacio"/>
      <sheetName val="GrEvoluciodIngressos"/>
      <sheetName val="CompdIngressos"/>
      <sheetName val="GrTancats"/>
      <sheetName val="DibaTancats"/>
      <sheetName val="GrDespeses"/>
      <sheetName val="GrIngressos"/>
      <sheetName val="DibaAltres"/>
      <sheetName val="Diba"/>
      <sheetName val="Index"/>
      <sheetName val="Portada"/>
    </sheetNames>
    <sheetDataSet>
      <sheetData sheetId="0">
        <row r="8">
          <cell r="C8" t="str">
            <v>Àrea de Recursos Humans, Hisenda i Serveis Interns</v>
          </cell>
        </row>
        <row r="9">
          <cell r="C9" t="str">
            <v>Intervenció General</v>
          </cell>
        </row>
        <row r="10">
          <cell r="C10" t="str">
            <v>Servei Comptable</v>
          </cell>
        </row>
        <row r="12">
          <cell r="C12" t="str">
            <v>estat d'execució del pressupost</v>
          </cell>
        </row>
        <row r="13">
          <cell r="C13" t="str">
            <v>estat d'execució</v>
          </cell>
        </row>
        <row r="16">
          <cell r="C16" t="str">
            <v>30 de setembre de 2022</v>
          </cell>
        </row>
        <row r="19">
          <cell r="C19">
            <v>44834</v>
          </cell>
        </row>
        <row r="20">
          <cell r="C20">
            <v>30</v>
          </cell>
        </row>
        <row r="21">
          <cell r="C21">
            <v>9</v>
          </cell>
        </row>
        <row r="22">
          <cell r="C22">
            <v>2022</v>
          </cell>
        </row>
        <row r="23">
          <cell r="C23" t="str">
            <v>extret el 13/10/2022</v>
          </cell>
        </row>
        <row r="24">
          <cell r="C24">
            <v>44879</v>
          </cell>
        </row>
        <row r="29">
          <cell r="C29">
            <v>0</v>
          </cell>
        </row>
        <row r="30">
          <cell r="C30" t="str">
            <v xml:space="preserve"> </v>
          </cell>
        </row>
      </sheetData>
      <sheetData sheetId="1">
        <row r="7">
          <cell r="B7">
            <v>0</v>
          </cell>
          <cell r="C7" t="str">
            <v>desembre</v>
          </cell>
          <cell r="D7" t="str">
            <v>des</v>
          </cell>
          <cell r="E7" t="str">
            <v xml:space="preserve"> de desembre de </v>
          </cell>
          <cell r="F7">
            <v>0</v>
          </cell>
          <cell r="G7">
            <v>0</v>
          </cell>
          <cell r="H7">
            <v>0</v>
          </cell>
        </row>
        <row r="8">
          <cell r="B8">
            <v>1</v>
          </cell>
          <cell r="C8" t="str">
            <v>gener</v>
          </cell>
          <cell r="D8" t="str">
            <v>gen</v>
          </cell>
          <cell r="E8" t="str">
            <v xml:space="preserve"> de gener de </v>
          </cell>
          <cell r="F8">
            <v>31</v>
          </cell>
          <cell r="G8">
            <v>31</v>
          </cell>
          <cell r="H8">
            <v>365</v>
          </cell>
        </row>
        <row r="9">
          <cell r="B9">
            <v>2</v>
          </cell>
          <cell r="C9" t="str">
            <v>febrer</v>
          </cell>
          <cell r="D9" t="str">
            <v>feb</v>
          </cell>
          <cell r="E9" t="str">
            <v xml:space="preserve"> de febrer de </v>
          </cell>
          <cell r="F9">
            <v>28</v>
          </cell>
          <cell r="G9">
            <v>59</v>
          </cell>
          <cell r="H9">
            <v>334</v>
          </cell>
        </row>
        <row r="10">
          <cell r="B10">
            <v>3</v>
          </cell>
          <cell r="C10" t="str">
            <v>març</v>
          </cell>
          <cell r="D10" t="str">
            <v>mar</v>
          </cell>
          <cell r="E10" t="str">
            <v xml:space="preserve"> de març de </v>
          </cell>
          <cell r="F10">
            <v>31</v>
          </cell>
          <cell r="G10">
            <v>90</v>
          </cell>
          <cell r="H10">
            <v>306</v>
          </cell>
        </row>
        <row r="11">
          <cell r="B11">
            <v>4</v>
          </cell>
          <cell r="C11" t="str">
            <v>abril</v>
          </cell>
          <cell r="D11" t="str">
            <v>abr</v>
          </cell>
          <cell r="E11" t="str">
            <v xml:space="preserve"> d'abril de </v>
          </cell>
          <cell r="F11">
            <v>30</v>
          </cell>
          <cell r="G11">
            <v>120</v>
          </cell>
          <cell r="H11">
            <v>275</v>
          </cell>
        </row>
        <row r="12">
          <cell r="B12">
            <v>5</v>
          </cell>
          <cell r="C12" t="str">
            <v>maig</v>
          </cell>
          <cell r="D12" t="str">
            <v>mai</v>
          </cell>
          <cell r="E12" t="str">
            <v xml:space="preserve"> de maig de </v>
          </cell>
          <cell r="F12">
            <v>31</v>
          </cell>
          <cell r="G12">
            <v>151</v>
          </cell>
          <cell r="H12">
            <v>245</v>
          </cell>
        </row>
        <row r="13">
          <cell r="B13">
            <v>6</v>
          </cell>
          <cell r="C13" t="str">
            <v>juny</v>
          </cell>
          <cell r="D13" t="str">
            <v>jun</v>
          </cell>
          <cell r="E13" t="str">
            <v xml:space="preserve"> de juny de </v>
          </cell>
          <cell r="F13">
            <v>30</v>
          </cell>
          <cell r="G13">
            <v>181</v>
          </cell>
          <cell r="H13">
            <v>214</v>
          </cell>
        </row>
        <row r="14">
          <cell r="B14">
            <v>7</v>
          </cell>
          <cell r="C14" t="str">
            <v>juliol</v>
          </cell>
          <cell r="D14" t="str">
            <v>jul</v>
          </cell>
          <cell r="E14" t="str">
            <v xml:space="preserve"> de juliol de </v>
          </cell>
          <cell r="F14">
            <v>31</v>
          </cell>
          <cell r="G14">
            <v>212</v>
          </cell>
          <cell r="H14">
            <v>184</v>
          </cell>
        </row>
        <row r="15">
          <cell r="B15">
            <v>8</v>
          </cell>
          <cell r="C15" t="str">
            <v>agost</v>
          </cell>
          <cell r="D15" t="str">
            <v>ago</v>
          </cell>
          <cell r="E15" t="str">
            <v xml:space="preserve"> d'agost de </v>
          </cell>
          <cell r="F15">
            <v>31</v>
          </cell>
          <cell r="G15">
            <v>243</v>
          </cell>
          <cell r="H15">
            <v>153</v>
          </cell>
        </row>
        <row r="16">
          <cell r="B16">
            <v>9</v>
          </cell>
          <cell r="C16" t="str">
            <v>setembre</v>
          </cell>
          <cell r="D16" t="str">
            <v>set</v>
          </cell>
          <cell r="E16" t="str">
            <v xml:space="preserve"> de setembre de </v>
          </cell>
          <cell r="F16">
            <v>30</v>
          </cell>
          <cell r="G16">
            <v>273</v>
          </cell>
          <cell r="H16">
            <v>122</v>
          </cell>
        </row>
        <row r="17">
          <cell r="B17">
            <v>10</v>
          </cell>
          <cell r="C17" t="str">
            <v>octubre</v>
          </cell>
          <cell r="D17" t="str">
            <v>oct</v>
          </cell>
          <cell r="E17" t="str">
            <v xml:space="preserve"> d'octubre de </v>
          </cell>
          <cell r="F17">
            <v>31</v>
          </cell>
          <cell r="G17">
            <v>304</v>
          </cell>
          <cell r="H17">
            <v>92</v>
          </cell>
        </row>
        <row r="18">
          <cell r="B18">
            <v>11</v>
          </cell>
          <cell r="C18" t="str">
            <v>novembre</v>
          </cell>
          <cell r="D18" t="str">
            <v>nov</v>
          </cell>
          <cell r="E18" t="str">
            <v xml:space="preserve"> de novembre de </v>
          </cell>
          <cell r="F18">
            <v>30</v>
          </cell>
          <cell r="G18">
            <v>334</v>
          </cell>
          <cell r="H18">
            <v>61</v>
          </cell>
        </row>
        <row r="19">
          <cell r="B19">
            <v>12</v>
          </cell>
          <cell r="C19" t="str">
            <v>desembre</v>
          </cell>
          <cell r="D19" t="str">
            <v>des</v>
          </cell>
          <cell r="E19" t="str">
            <v xml:space="preserve"> de desembre de </v>
          </cell>
          <cell r="F19">
            <v>31</v>
          </cell>
          <cell r="G19">
            <v>365</v>
          </cell>
          <cell r="H19">
            <v>31</v>
          </cell>
        </row>
        <row r="40">
          <cell r="B40">
            <v>1</v>
          </cell>
          <cell r="C40" t="str">
            <v>pressupost corrent</v>
          </cell>
          <cell r="F40" t="str">
            <v>estat d'ingressos i despeses</v>
          </cell>
        </row>
        <row r="41">
          <cell r="B41">
            <v>2</v>
          </cell>
          <cell r="C41" t="str">
            <v>pressupost d'exercicis tancats</v>
          </cell>
          <cell r="F41" t="str">
            <v>estat d'ingressos i despeses</v>
          </cell>
        </row>
        <row r="42">
          <cell r="B42">
            <v>3</v>
          </cell>
          <cell r="C42" t="str">
            <v>comparatiu amb l'exercici 2021</v>
          </cell>
          <cell r="F42" t="str">
            <v>estat d'ingressos i despeses</v>
          </cell>
        </row>
        <row r="43">
          <cell r="B43">
            <v>4</v>
          </cell>
          <cell r="C43" t="str">
            <v>moviments de tresoreria</v>
          </cell>
          <cell r="F43" t="str">
            <v>pressupostaris / no pressupostaris</v>
          </cell>
        </row>
        <row r="44">
          <cell r="B44">
            <v>5</v>
          </cell>
          <cell r="C44" t="str">
            <v>conceptes no pressupostaris</v>
          </cell>
          <cell r="F44" t="str">
            <v>saldos deutors / saldos creditors</v>
          </cell>
        </row>
        <row r="45">
          <cell r="B45">
            <v>5.01</v>
          </cell>
          <cell r="C45" t="str">
            <v>estat d'execució del pressupost</v>
          </cell>
        </row>
        <row r="46">
          <cell r="B46">
            <v>5.01</v>
          </cell>
          <cell r="C46" t="str">
            <v>romanent líquid de tresoreria</v>
          </cell>
        </row>
        <row r="47">
          <cell r="B47">
            <v>5.01</v>
          </cell>
          <cell r="C47" t="str">
            <v>quadre de comandament</v>
          </cell>
        </row>
        <row r="48">
          <cell r="B48">
            <v>5.01</v>
          </cell>
          <cell r="C48" t="str">
            <v>altres dades de tancament</v>
          </cell>
        </row>
        <row r="49">
          <cell r="B49">
            <v>6</v>
          </cell>
          <cell r="C49" t="str">
            <v>pressupost dels organismes autònoms</v>
          </cell>
          <cell r="F49" t="str">
            <v>estat d'ingressos i despeses</v>
          </cell>
        </row>
        <row r="50">
          <cell r="B50">
            <v>7</v>
          </cell>
          <cell r="C50" t="str">
            <v>pressupost de consorcis</v>
          </cell>
          <cell r="F50" t="str">
            <v>estat d'ingressos i despeses</v>
          </cell>
        </row>
        <row r="51">
          <cell r="B51">
            <v>7.01</v>
          </cell>
          <cell r="C51" t="str">
            <v>estat d'execució del pressupost - ingressos</v>
          </cell>
          <cell r="F51" t="str">
            <v>per àrea i direcció/gerència</v>
          </cell>
        </row>
        <row r="52">
          <cell r="B52">
            <v>7.01</v>
          </cell>
          <cell r="C52" t="str">
            <v>estat d'execució del pressupost - despeses</v>
          </cell>
          <cell r="F52" t="str">
            <v>per àrea i direcció/gerència</v>
          </cell>
        </row>
        <row r="53">
          <cell r="B53">
            <v>7.01</v>
          </cell>
          <cell r="C53" t="str">
            <v>romanents de crèdit</v>
          </cell>
          <cell r="F53" t="str">
            <v>per àrea i direcció/gerència</v>
          </cell>
        </row>
        <row r="54">
          <cell r="B54">
            <v>7.01</v>
          </cell>
          <cell r="C54" t="str">
            <v>despeses d'anys anteriors</v>
          </cell>
          <cell r="F54" t="str">
            <v>per àrea i direcció/gerència</v>
          </cell>
        </row>
      </sheetData>
      <sheetData sheetId="2">
        <row r="9">
          <cell r="C9" t="str">
            <v>S</v>
          </cell>
        </row>
        <row r="14">
          <cell r="C14" t="str">
            <v>S</v>
          </cell>
        </row>
        <row r="17">
          <cell r="C17" t="str">
            <v>S</v>
          </cell>
        </row>
        <row r="26">
          <cell r="C26" t="str">
            <v>S</v>
          </cell>
        </row>
        <row r="28">
          <cell r="C28" t="str">
            <v>S</v>
          </cell>
        </row>
        <row r="32">
          <cell r="C32" t="str">
            <v>N</v>
          </cell>
        </row>
        <row r="34">
          <cell r="C34" t="str">
            <v>N</v>
          </cell>
        </row>
        <row r="36">
          <cell r="C36" t="str">
            <v>N</v>
          </cell>
        </row>
        <row r="39">
          <cell r="C39" t="str">
            <v>N</v>
          </cell>
        </row>
        <row r="43">
          <cell r="C43" t="str">
            <v>S</v>
          </cell>
        </row>
        <row r="48">
          <cell r="C48" t="str">
            <v>S</v>
          </cell>
        </row>
        <row r="65">
          <cell r="C65" t="str">
            <v>N</v>
          </cell>
        </row>
        <row r="66">
          <cell r="C66" t="str">
            <v>N</v>
          </cell>
        </row>
        <row r="67">
          <cell r="C67" t="str">
            <v>N</v>
          </cell>
        </row>
        <row r="68">
          <cell r="C68" t="str">
            <v>N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4">
          <cell r="C4">
            <v>44834</v>
          </cell>
          <cell r="E4">
            <v>44847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1:K68"/>
  <sheetViews>
    <sheetView showGridLines="0" tabSelected="1" workbookViewId="0">
      <pane ySplit="1" topLeftCell="A2" activePane="bottomLeft" state="frozen"/>
      <selection activeCell="D67" sqref="D67"/>
      <selection pane="bottomLeft" activeCell="G9" sqref="G9"/>
    </sheetView>
  </sheetViews>
  <sheetFormatPr defaultColWidth="9.44140625" defaultRowHeight="13.2" x14ac:dyDescent="0.25"/>
  <cols>
    <col min="1" max="1" width="4.44140625" customWidth="1"/>
    <col min="2" max="2" width="27.44140625" customWidth="1"/>
    <col min="3" max="3" width="1.44140625" customWidth="1"/>
    <col min="4" max="9" width="16.44140625" customWidth="1"/>
    <col min="10" max="10" width="2.44140625" customWidth="1"/>
    <col min="11" max="11" width="8.44140625" customWidth="1"/>
    <col min="12" max="256" width="11.44140625" customWidth="1"/>
  </cols>
  <sheetData>
    <row r="1" spans="1:11" ht="60.6" customHeight="1" x14ac:dyDescent="0.5">
      <c r="A1" s="35" t="s">
        <v>29</v>
      </c>
      <c r="B1" s="35"/>
      <c r="J1" s="36"/>
      <c r="K1" s="37"/>
    </row>
    <row r="2" spans="1:11" ht="18" x14ac:dyDescent="0.35">
      <c r="A2" s="35" t="s">
        <v>29</v>
      </c>
      <c r="B2" s="35"/>
      <c r="K2" s="38"/>
    </row>
    <row r="3" spans="1:11" ht="33" customHeight="1" thickBot="1" x14ac:dyDescent="0.55000000000000004">
      <c r="A3" s="39" t="s">
        <v>82</v>
      </c>
      <c r="B3" s="39"/>
      <c r="C3" s="40"/>
      <c r="D3" s="40"/>
      <c r="E3" s="40"/>
      <c r="F3" s="40"/>
      <c r="G3" s="40"/>
      <c r="H3" s="40"/>
      <c r="I3" s="40"/>
      <c r="J3" s="40"/>
      <c r="K3" s="41" t="s">
        <v>30</v>
      </c>
    </row>
    <row r="4" spans="1:11" ht="28.2" x14ac:dyDescent="0.5">
      <c r="A4" s="42" t="s">
        <v>31</v>
      </c>
      <c r="B4" s="43"/>
      <c r="C4" s="43"/>
      <c r="D4" s="43"/>
      <c r="E4" s="43"/>
      <c r="F4" s="43"/>
      <c r="G4" s="43"/>
      <c r="H4" s="43"/>
      <c r="I4" s="43"/>
      <c r="J4" s="43"/>
      <c r="K4" s="44" t="s">
        <v>81</v>
      </c>
    </row>
    <row r="5" spans="1:11" x14ac:dyDescent="0.25">
      <c r="H5" t="s">
        <v>29</v>
      </c>
    </row>
    <row r="7" spans="1:11" ht="32.4" x14ac:dyDescent="0.55000000000000004">
      <c r="A7" s="45" t="s">
        <v>1</v>
      </c>
      <c r="H7" s="49"/>
      <c r="I7" s="49"/>
      <c r="J7" s="49"/>
      <c r="K7" s="48" t="s">
        <v>29</v>
      </c>
    </row>
    <row r="8" spans="1:11" ht="20.100000000000001" customHeight="1" thickBot="1" x14ac:dyDescent="0.6">
      <c r="A8" s="45"/>
      <c r="H8" s="49"/>
      <c r="I8" s="49"/>
      <c r="J8" s="49"/>
      <c r="K8" s="49"/>
    </row>
    <row r="9" spans="1:11" ht="40.35" customHeight="1" x14ac:dyDescent="0.3">
      <c r="A9" s="150" t="s">
        <v>32</v>
      </c>
      <c r="B9" s="151"/>
      <c r="D9" s="50" t="s">
        <v>58</v>
      </c>
      <c r="E9" s="50" t="s">
        <v>59</v>
      </c>
      <c r="F9" s="50" t="s">
        <v>60</v>
      </c>
      <c r="G9" s="50" t="s">
        <v>61</v>
      </c>
      <c r="H9" s="50" t="s">
        <v>62</v>
      </c>
      <c r="I9" s="50" t="s">
        <v>6</v>
      </c>
      <c r="J9" s="52"/>
      <c r="K9" s="53" t="s">
        <v>63</v>
      </c>
    </row>
    <row r="10" spans="1:11" ht="20.100000000000001" customHeight="1" thickBot="1" x14ac:dyDescent="0.3">
      <c r="A10" s="152"/>
      <c r="B10" s="152"/>
      <c r="D10" s="54" t="s">
        <v>39</v>
      </c>
      <c r="E10" s="54" t="s">
        <v>40</v>
      </c>
      <c r="F10" s="54" t="s">
        <v>64</v>
      </c>
      <c r="G10" s="54" t="s">
        <v>42</v>
      </c>
      <c r="H10" s="54" t="s">
        <v>43</v>
      </c>
      <c r="I10" s="54" t="s">
        <v>65</v>
      </c>
      <c r="J10" s="55"/>
      <c r="K10" s="54" t="s">
        <v>45</v>
      </c>
    </row>
    <row r="11" spans="1:11" ht="28.35" customHeight="1" x14ac:dyDescent="0.3">
      <c r="A11" s="56">
        <v>1</v>
      </c>
      <c r="B11" s="57" t="s">
        <v>66</v>
      </c>
      <c r="D11" s="72">
        <v>152884500</v>
      </c>
      <c r="E11" s="59">
        <v>0</v>
      </c>
      <c r="F11" s="60">
        <v>152884500</v>
      </c>
      <c r="G11" s="115">
        <v>107778018.72999999</v>
      </c>
      <c r="H11" s="59">
        <v>91055853.159999996</v>
      </c>
      <c r="I11" s="116">
        <v>16722165.57</v>
      </c>
      <c r="J11" s="62"/>
      <c r="K11" s="63">
        <f t="shared" ref="K11:K22" si="0">IF(F11=0,0,G11/F11)</f>
        <v>0.70496367342667166</v>
      </c>
    </row>
    <row r="12" spans="1:11" ht="14.4" x14ac:dyDescent="0.3">
      <c r="A12" s="56">
        <v>2</v>
      </c>
      <c r="B12" s="57" t="s">
        <v>67</v>
      </c>
      <c r="D12" s="58">
        <v>112763000</v>
      </c>
      <c r="E12" s="59">
        <v>0</v>
      </c>
      <c r="F12" s="64">
        <v>112763000</v>
      </c>
      <c r="G12" s="117">
        <v>78692843.840000018</v>
      </c>
      <c r="H12" s="59">
        <v>78692843.840000018</v>
      </c>
      <c r="I12" s="116">
        <v>0</v>
      </c>
      <c r="J12" s="62"/>
      <c r="K12" s="63">
        <f t="shared" si="0"/>
        <v>0.69786050246978193</v>
      </c>
    </row>
    <row r="13" spans="1:11" ht="14.4" x14ac:dyDescent="0.3">
      <c r="A13" s="56">
        <v>3</v>
      </c>
      <c r="B13" s="57" t="s">
        <v>68</v>
      </c>
      <c r="D13" s="58">
        <v>4441700</v>
      </c>
      <c r="E13" s="59">
        <v>0</v>
      </c>
      <c r="F13" s="64">
        <v>4441700</v>
      </c>
      <c r="G13" s="117">
        <v>6672104.4199999999</v>
      </c>
      <c r="H13" s="59">
        <v>5373271.7100000009</v>
      </c>
      <c r="I13" s="116">
        <v>1298832.71</v>
      </c>
      <c r="J13" s="62"/>
      <c r="K13" s="63">
        <f t="shared" si="0"/>
        <v>1.5021510727874463</v>
      </c>
    </row>
    <row r="14" spans="1:11" ht="14.4" x14ac:dyDescent="0.3">
      <c r="A14" s="56">
        <v>4</v>
      </c>
      <c r="B14" s="57" t="s">
        <v>49</v>
      </c>
      <c r="D14" s="58">
        <v>594247950</v>
      </c>
      <c r="E14" s="59">
        <v>22621259.119999997</v>
      </c>
      <c r="F14" s="64">
        <v>616869209.12</v>
      </c>
      <c r="G14" s="117">
        <v>474571128.09000009</v>
      </c>
      <c r="H14" s="59">
        <v>470748646.78000009</v>
      </c>
      <c r="I14" s="116">
        <v>3822481.31</v>
      </c>
      <c r="J14" s="62"/>
      <c r="K14" s="63">
        <f t="shared" si="0"/>
        <v>0.76932212059506677</v>
      </c>
    </row>
    <row r="15" spans="1:11" ht="15" thickBot="1" x14ac:dyDescent="0.35">
      <c r="A15" s="73">
        <v>5</v>
      </c>
      <c r="B15" s="74" t="s">
        <v>69</v>
      </c>
      <c r="D15" s="75">
        <v>2499250</v>
      </c>
      <c r="E15" s="118">
        <v>0</v>
      </c>
      <c r="F15" s="119">
        <v>2499250</v>
      </c>
      <c r="G15" s="120">
        <v>2293693.0199999996</v>
      </c>
      <c r="H15" s="118">
        <v>2109087.5199999996</v>
      </c>
      <c r="I15" s="121">
        <v>184605.5</v>
      </c>
      <c r="J15" s="62"/>
      <c r="K15" s="63">
        <f t="shared" si="0"/>
        <v>0.91775253376012789</v>
      </c>
    </row>
    <row r="16" spans="1:11" ht="15" thickBot="1" x14ac:dyDescent="0.35">
      <c r="A16" s="66"/>
      <c r="B16" s="67" t="s">
        <v>70</v>
      </c>
      <c r="C16" s="68"/>
      <c r="D16" s="69">
        <v>866836400</v>
      </c>
      <c r="E16" s="69">
        <v>22621259.119999997</v>
      </c>
      <c r="F16" s="122">
        <v>889457659.12</v>
      </c>
      <c r="G16" s="69">
        <v>670007788.10000002</v>
      </c>
      <c r="H16" s="69">
        <v>647979703.01000011</v>
      </c>
      <c r="I16" s="69">
        <v>22028085.09</v>
      </c>
      <c r="J16" s="70"/>
      <c r="K16" s="71">
        <f t="shared" si="0"/>
        <v>0.75327676503779117</v>
      </c>
    </row>
    <row r="17" spans="1:11" ht="28.35" customHeight="1" x14ac:dyDescent="0.3">
      <c r="A17" s="56">
        <v>6</v>
      </c>
      <c r="B17" s="57" t="s">
        <v>71</v>
      </c>
      <c r="D17" s="72">
        <v>0</v>
      </c>
      <c r="E17" s="59">
        <v>0</v>
      </c>
      <c r="F17" s="64">
        <v>0</v>
      </c>
      <c r="G17" s="117">
        <v>88057.03</v>
      </c>
      <c r="H17" s="59">
        <v>85741.76999999999</v>
      </c>
      <c r="I17" s="116">
        <v>2315.2600000000002</v>
      </c>
      <c r="J17" s="62"/>
      <c r="K17" s="63">
        <f t="shared" si="0"/>
        <v>0</v>
      </c>
    </row>
    <row r="18" spans="1:11" s="46" customFormat="1" ht="15" thickBot="1" x14ac:dyDescent="0.35">
      <c r="A18" s="73">
        <v>7</v>
      </c>
      <c r="B18" s="74" t="s">
        <v>53</v>
      </c>
      <c r="C18"/>
      <c r="D18" s="75">
        <v>2993600</v>
      </c>
      <c r="E18" s="76">
        <v>515000</v>
      </c>
      <c r="F18" s="77">
        <v>3508600</v>
      </c>
      <c r="G18" s="123">
        <v>1594422.06</v>
      </c>
      <c r="H18" s="76">
        <v>1364175.6600000001</v>
      </c>
      <c r="I18" s="124">
        <v>230246.40000000002</v>
      </c>
      <c r="J18" s="62"/>
      <c r="K18" s="63">
        <f t="shared" si="0"/>
        <v>0.4544325542951605</v>
      </c>
    </row>
    <row r="19" spans="1:11" ht="15" thickBot="1" x14ac:dyDescent="0.35">
      <c r="A19" s="66"/>
      <c r="B19" s="67" t="s">
        <v>72</v>
      </c>
      <c r="C19" s="68"/>
      <c r="D19" s="69">
        <v>2993600</v>
      </c>
      <c r="E19" s="69">
        <v>515000</v>
      </c>
      <c r="F19" s="122">
        <v>3508600</v>
      </c>
      <c r="G19" s="69">
        <v>1682479.09</v>
      </c>
      <c r="H19" s="69">
        <v>1449917.4300000002</v>
      </c>
      <c r="I19" s="69">
        <v>232561.66000000003</v>
      </c>
      <c r="J19" s="70"/>
      <c r="K19" s="71">
        <f t="shared" si="0"/>
        <v>0.47953003762184349</v>
      </c>
    </row>
    <row r="20" spans="1:11" ht="28.35" customHeight="1" x14ac:dyDescent="0.3">
      <c r="A20" s="56">
        <v>8</v>
      </c>
      <c r="B20" s="57" t="s">
        <v>55</v>
      </c>
      <c r="D20" s="72">
        <v>190290000</v>
      </c>
      <c r="E20" s="59">
        <v>301374711.5</v>
      </c>
      <c r="F20" s="64">
        <v>491664711.5</v>
      </c>
      <c r="G20" s="117">
        <v>147172895.12</v>
      </c>
      <c r="H20" s="59">
        <v>145620917.81999999</v>
      </c>
      <c r="I20" s="116">
        <v>1551977.3</v>
      </c>
      <c r="J20" s="62"/>
      <c r="K20" s="63">
        <f t="shared" si="0"/>
        <v>0.29933589228113638</v>
      </c>
    </row>
    <row r="21" spans="1:11" ht="18.75" customHeight="1" thickBot="1" x14ac:dyDescent="0.35">
      <c r="A21" s="73">
        <v>9</v>
      </c>
      <c r="B21" s="74" t="s">
        <v>56</v>
      </c>
      <c r="C21" s="46"/>
      <c r="D21" s="75">
        <v>0</v>
      </c>
      <c r="E21" s="76">
        <v>0</v>
      </c>
      <c r="F21" s="77">
        <v>0</v>
      </c>
      <c r="G21" s="123">
        <v>0</v>
      </c>
      <c r="H21" s="76">
        <v>0</v>
      </c>
      <c r="I21" s="124">
        <v>0</v>
      </c>
      <c r="J21" s="62"/>
      <c r="K21" s="63">
        <f t="shared" si="0"/>
        <v>0</v>
      </c>
    </row>
    <row r="22" spans="1:11" ht="15" thickBot="1" x14ac:dyDescent="0.35">
      <c r="A22" s="66"/>
      <c r="B22" s="67" t="s">
        <v>73</v>
      </c>
      <c r="C22" s="68"/>
      <c r="D22" s="69">
        <v>190290000</v>
      </c>
      <c r="E22" s="69">
        <v>301374711.5</v>
      </c>
      <c r="F22" s="122">
        <v>491664711.5</v>
      </c>
      <c r="G22" s="69">
        <v>147172895.12</v>
      </c>
      <c r="H22" s="69">
        <v>145620917.81999999</v>
      </c>
      <c r="I22" s="69">
        <v>1551977.3</v>
      </c>
      <c r="J22" s="70"/>
      <c r="K22" s="71">
        <f t="shared" si="0"/>
        <v>0.29933589228113638</v>
      </c>
    </row>
    <row r="23" spans="1:11" ht="14.4" x14ac:dyDescent="0.3">
      <c r="A23" s="79"/>
      <c r="B23" s="80"/>
      <c r="D23" s="81"/>
      <c r="E23" s="82"/>
      <c r="F23" s="83"/>
      <c r="G23" s="125"/>
      <c r="H23" s="82"/>
      <c r="I23" s="82"/>
      <c r="J23" s="62"/>
      <c r="K23" s="85"/>
    </row>
    <row r="24" spans="1:11" ht="13.8" thickBot="1" x14ac:dyDescent="0.3">
      <c r="A24" s="86"/>
      <c r="D24" s="49"/>
      <c r="E24" s="49"/>
      <c r="F24" s="49"/>
      <c r="G24" s="49"/>
      <c r="H24" s="49"/>
      <c r="I24" s="49"/>
      <c r="J24" s="47"/>
      <c r="K24" s="87"/>
    </row>
    <row r="25" spans="1:11" ht="21" thickBot="1" x14ac:dyDescent="0.3">
      <c r="A25" s="86"/>
      <c r="B25" s="88" t="s">
        <v>74</v>
      </c>
      <c r="D25" s="89">
        <v>1060120000</v>
      </c>
      <c r="E25" s="89">
        <v>324510970.62</v>
      </c>
      <c r="F25" s="89">
        <v>1384630970.6199999</v>
      </c>
      <c r="G25" s="89">
        <v>818863162.31000006</v>
      </c>
      <c r="H25" s="89">
        <v>795050538.25999999</v>
      </c>
      <c r="I25" s="89">
        <v>23812624.050000001</v>
      </c>
      <c r="J25" s="90"/>
      <c r="K25" s="91">
        <f>IF(F25=0,0,G25/F25)</f>
        <v>0.59139451571225188</v>
      </c>
    </row>
    <row r="26" spans="1:11" x14ac:dyDescent="0.25">
      <c r="F26" t="s">
        <v>29</v>
      </c>
      <c r="J26" s="46"/>
    </row>
    <row r="27" spans="1:11" x14ac:dyDescent="0.25">
      <c r="J27" s="46"/>
    </row>
    <row r="28" spans="1:11" x14ac:dyDescent="0.25">
      <c r="J28" s="46"/>
    </row>
    <row r="29" spans="1:11" ht="32.4" x14ac:dyDescent="0.55000000000000004">
      <c r="A29" s="45" t="s">
        <v>14</v>
      </c>
      <c r="D29" s="46"/>
      <c r="E29" s="46"/>
      <c r="F29" s="46"/>
      <c r="G29" s="46"/>
      <c r="H29" s="46"/>
      <c r="I29" s="47"/>
      <c r="J29" s="47"/>
      <c r="K29" s="47"/>
    </row>
    <row r="30" spans="1:11" ht="20.100000000000001" customHeight="1" thickBot="1" x14ac:dyDescent="0.6">
      <c r="A30" s="45"/>
      <c r="I30" s="49"/>
      <c r="J30" s="47"/>
      <c r="K30" s="49"/>
    </row>
    <row r="31" spans="1:11" ht="40.35" customHeight="1" x14ac:dyDescent="0.3">
      <c r="A31" s="150" t="s">
        <v>32</v>
      </c>
      <c r="B31" s="151"/>
      <c r="D31" s="50" t="s">
        <v>58</v>
      </c>
      <c r="E31" s="50" t="s">
        <v>59</v>
      </c>
      <c r="F31" s="50" t="s">
        <v>60</v>
      </c>
      <c r="G31" s="50" t="s">
        <v>75</v>
      </c>
      <c r="H31" s="50" t="s">
        <v>76</v>
      </c>
      <c r="I31" s="51" t="s">
        <v>20</v>
      </c>
      <c r="J31" s="52"/>
      <c r="K31" s="53" t="s">
        <v>63</v>
      </c>
    </row>
    <row r="32" spans="1:11" ht="20.100000000000001" customHeight="1" thickBot="1" x14ac:dyDescent="0.3">
      <c r="A32" s="152"/>
      <c r="B32" s="152"/>
      <c r="D32" s="54" t="s">
        <v>39</v>
      </c>
      <c r="E32" s="54" t="s">
        <v>40</v>
      </c>
      <c r="F32" s="54" t="s">
        <v>64</v>
      </c>
      <c r="G32" s="54" t="s">
        <v>42</v>
      </c>
      <c r="H32" s="54" t="s">
        <v>43</v>
      </c>
      <c r="I32" s="54" t="s">
        <v>65</v>
      </c>
      <c r="J32" s="55"/>
      <c r="K32" s="54" t="s">
        <v>45</v>
      </c>
    </row>
    <row r="33" spans="1:11" s="46" customFormat="1" ht="28.35" customHeight="1" x14ac:dyDescent="0.3">
      <c r="A33" s="56">
        <v>1</v>
      </c>
      <c r="B33" s="57" t="s">
        <v>46</v>
      </c>
      <c r="D33" s="58">
        <v>254397000.00000018</v>
      </c>
      <c r="E33" s="59">
        <v>185619.15000000002</v>
      </c>
      <c r="F33" s="60">
        <v>254582619.15000015</v>
      </c>
      <c r="G33" s="115">
        <v>156688041.61000016</v>
      </c>
      <c r="H33" s="59">
        <v>156687557.61000016</v>
      </c>
      <c r="I33" s="61">
        <v>484</v>
      </c>
      <c r="J33" s="62"/>
      <c r="K33" s="63">
        <f t="shared" ref="K33:K44" si="1">IF(F33=0,0,G33/F33)</f>
        <v>0.61547030246271262</v>
      </c>
    </row>
    <row r="34" spans="1:11" ht="14.4" x14ac:dyDescent="0.3">
      <c r="A34" s="56">
        <v>2</v>
      </c>
      <c r="B34" s="57" t="s">
        <v>47</v>
      </c>
      <c r="D34" s="58">
        <v>120173500</v>
      </c>
      <c r="E34" s="59">
        <v>21469822.25</v>
      </c>
      <c r="F34" s="64">
        <v>141643322.24999997</v>
      </c>
      <c r="G34" s="117">
        <v>63994056.749999993</v>
      </c>
      <c r="H34" s="59">
        <v>63234474.56000001</v>
      </c>
      <c r="I34" s="65">
        <v>759582.18999999971</v>
      </c>
      <c r="J34" s="62"/>
      <c r="K34" s="63">
        <f t="shared" si="1"/>
        <v>0.4517972025327866</v>
      </c>
    </row>
    <row r="35" spans="1:11" ht="14.4" x14ac:dyDescent="0.3">
      <c r="A35" s="56">
        <v>3</v>
      </c>
      <c r="B35" s="57" t="s">
        <v>48</v>
      </c>
      <c r="D35" s="58">
        <v>111000</v>
      </c>
      <c r="E35" s="59">
        <v>0</v>
      </c>
      <c r="F35" s="64">
        <v>111000</v>
      </c>
      <c r="G35" s="117">
        <v>33362.18</v>
      </c>
      <c r="H35" s="59">
        <v>33187.339999999997</v>
      </c>
      <c r="I35" s="65">
        <v>174.84</v>
      </c>
      <c r="J35" s="62"/>
      <c r="K35" s="63">
        <f t="shared" si="1"/>
        <v>0.30056018018018016</v>
      </c>
    </row>
    <row r="36" spans="1:11" ht="14.4" x14ac:dyDescent="0.3">
      <c r="A36" s="56">
        <v>4</v>
      </c>
      <c r="B36" s="57" t="s">
        <v>49</v>
      </c>
      <c r="D36" s="58">
        <v>258226400</v>
      </c>
      <c r="E36" s="59">
        <v>116346113.34999993</v>
      </c>
      <c r="F36" s="64">
        <v>374572513.35000008</v>
      </c>
      <c r="G36" s="117">
        <v>225328910.66000009</v>
      </c>
      <c r="H36" s="59">
        <v>224637704.67000011</v>
      </c>
      <c r="I36" s="65">
        <v>691205.99</v>
      </c>
      <c r="J36" s="62"/>
      <c r="K36" s="63">
        <f t="shared" si="1"/>
        <v>0.60156285533277509</v>
      </c>
    </row>
    <row r="37" spans="1:11" ht="15" thickBot="1" x14ac:dyDescent="0.35">
      <c r="A37" s="73">
        <v>5</v>
      </c>
      <c r="B37" s="74" t="s">
        <v>50</v>
      </c>
      <c r="D37" s="75">
        <v>3000000</v>
      </c>
      <c r="E37" s="118">
        <v>0</v>
      </c>
      <c r="F37" s="119">
        <v>3000000</v>
      </c>
      <c r="G37" s="120">
        <v>0</v>
      </c>
      <c r="H37" s="118">
        <v>0</v>
      </c>
      <c r="I37" s="78">
        <v>0</v>
      </c>
      <c r="J37" s="62"/>
      <c r="K37" s="63">
        <f>IF(F37=0,0,G37/F37)</f>
        <v>0</v>
      </c>
    </row>
    <row r="38" spans="1:11" ht="15" thickBot="1" x14ac:dyDescent="0.35">
      <c r="A38" s="66"/>
      <c r="B38" s="67" t="s">
        <v>51</v>
      </c>
      <c r="C38" s="68"/>
      <c r="D38" s="69">
        <v>635907900.00000024</v>
      </c>
      <c r="E38" s="69">
        <v>138001554.74999994</v>
      </c>
      <c r="F38" s="122">
        <v>773909454.75000024</v>
      </c>
      <c r="G38" s="69">
        <v>446044371.20000029</v>
      </c>
      <c r="H38" s="69">
        <v>444592924.18000031</v>
      </c>
      <c r="I38" s="69">
        <v>1451447.0199999996</v>
      </c>
      <c r="J38" s="70"/>
      <c r="K38" s="71">
        <f t="shared" si="1"/>
        <v>0.57635214101898802</v>
      </c>
    </row>
    <row r="39" spans="1:11" ht="28.35" customHeight="1" x14ac:dyDescent="0.3">
      <c r="A39" s="56">
        <v>6</v>
      </c>
      <c r="B39" s="57" t="s">
        <v>52</v>
      </c>
      <c r="D39" s="72">
        <v>73410700</v>
      </c>
      <c r="E39" s="59">
        <v>20785139.680000003</v>
      </c>
      <c r="F39" s="64">
        <v>94195839.679999992</v>
      </c>
      <c r="G39" s="117">
        <v>27265079.109999999</v>
      </c>
      <c r="H39" s="59">
        <v>26686325.780000001</v>
      </c>
      <c r="I39" s="61">
        <v>578753.32999999996</v>
      </c>
      <c r="J39" s="62"/>
      <c r="K39" s="63">
        <f t="shared" si="1"/>
        <v>0.28945099064485563</v>
      </c>
    </row>
    <row r="40" spans="1:11" s="46" customFormat="1" ht="15" thickBot="1" x14ac:dyDescent="0.35">
      <c r="A40" s="73">
        <v>7</v>
      </c>
      <c r="B40" s="74" t="s">
        <v>53</v>
      </c>
      <c r="C40"/>
      <c r="D40" s="75">
        <v>160666400</v>
      </c>
      <c r="E40" s="76">
        <v>153355113.31999999</v>
      </c>
      <c r="F40" s="77">
        <v>314021513.31999993</v>
      </c>
      <c r="G40" s="123">
        <v>88253984.369999975</v>
      </c>
      <c r="H40" s="76">
        <v>88020496.329999968</v>
      </c>
      <c r="I40" s="78">
        <v>233488.04</v>
      </c>
      <c r="J40" s="62"/>
      <c r="K40" s="63">
        <f t="shared" si="1"/>
        <v>0.28104438908319568</v>
      </c>
    </row>
    <row r="41" spans="1:11" ht="15" thickBot="1" x14ac:dyDescent="0.35">
      <c r="A41" s="66"/>
      <c r="B41" s="67" t="s">
        <v>54</v>
      </c>
      <c r="C41" s="68"/>
      <c r="D41" s="69">
        <v>234077100</v>
      </c>
      <c r="E41" s="69">
        <v>174140253</v>
      </c>
      <c r="F41" s="122">
        <v>408217352.99999994</v>
      </c>
      <c r="G41" s="69">
        <v>115519063.47999997</v>
      </c>
      <c r="H41" s="69">
        <v>114706822.10999997</v>
      </c>
      <c r="I41" s="69">
        <v>812241.37</v>
      </c>
      <c r="J41" s="70"/>
      <c r="K41" s="71">
        <f t="shared" si="1"/>
        <v>0.28298420591640061</v>
      </c>
    </row>
    <row r="42" spans="1:11" ht="28.35" customHeight="1" x14ac:dyDescent="0.3">
      <c r="A42" s="56">
        <v>8</v>
      </c>
      <c r="B42" s="57" t="s">
        <v>55</v>
      </c>
      <c r="D42" s="72">
        <v>190135000</v>
      </c>
      <c r="E42" s="59">
        <v>12369162.869999999</v>
      </c>
      <c r="F42" s="64">
        <v>202504162.87</v>
      </c>
      <c r="G42" s="117">
        <v>178875198.50999999</v>
      </c>
      <c r="H42" s="59">
        <v>178436516.54999998</v>
      </c>
      <c r="I42" s="61">
        <v>438681.96</v>
      </c>
      <c r="J42" s="62"/>
      <c r="K42" s="63">
        <f t="shared" si="1"/>
        <v>0.88331615496137272</v>
      </c>
    </row>
    <row r="43" spans="1:11" ht="18.75" customHeight="1" thickBot="1" x14ac:dyDescent="0.35">
      <c r="A43" s="73">
        <v>9</v>
      </c>
      <c r="B43" s="74" t="s">
        <v>56</v>
      </c>
      <c r="C43" s="46"/>
      <c r="D43" s="75">
        <v>0</v>
      </c>
      <c r="E43" s="76">
        <v>0</v>
      </c>
      <c r="F43" s="77">
        <v>0</v>
      </c>
      <c r="G43" s="123">
        <v>0</v>
      </c>
      <c r="H43" s="76">
        <v>0</v>
      </c>
      <c r="I43" s="78">
        <v>0</v>
      </c>
      <c r="J43" s="62"/>
      <c r="K43" s="63">
        <f t="shared" si="1"/>
        <v>0</v>
      </c>
    </row>
    <row r="44" spans="1:11" ht="15" thickBot="1" x14ac:dyDescent="0.35">
      <c r="A44" s="66"/>
      <c r="B44" s="67" t="s">
        <v>57</v>
      </c>
      <c r="C44" s="68"/>
      <c r="D44" s="69">
        <v>190135000</v>
      </c>
      <c r="E44" s="69">
        <v>12369162.869999999</v>
      </c>
      <c r="F44" s="122">
        <v>202504162.87</v>
      </c>
      <c r="G44" s="69">
        <v>178875198.50999999</v>
      </c>
      <c r="H44" s="69">
        <v>178436516.54999998</v>
      </c>
      <c r="I44" s="69">
        <v>438681.96</v>
      </c>
      <c r="J44" s="70"/>
      <c r="K44" s="71">
        <f t="shared" si="1"/>
        <v>0.88331615496137272</v>
      </c>
    </row>
    <row r="45" spans="1:11" ht="14.4" x14ac:dyDescent="0.3">
      <c r="A45" s="79"/>
      <c r="B45" s="80"/>
      <c r="D45" s="81"/>
      <c r="E45" s="82"/>
      <c r="F45" s="83"/>
      <c r="G45" s="125"/>
      <c r="H45" s="82"/>
      <c r="I45" s="84"/>
      <c r="J45" s="62"/>
      <c r="K45" s="85"/>
    </row>
    <row r="46" spans="1:11" ht="13.8" thickBot="1" x14ac:dyDescent="0.3">
      <c r="A46" s="86"/>
      <c r="D46" s="49"/>
      <c r="E46" s="49"/>
      <c r="F46" s="49"/>
      <c r="G46" s="49"/>
      <c r="H46" s="49"/>
      <c r="I46" s="49"/>
      <c r="J46" s="47"/>
      <c r="K46" s="87"/>
    </row>
    <row r="47" spans="1:11" ht="21" thickBot="1" x14ac:dyDescent="0.3">
      <c r="A47" s="86"/>
      <c r="B47" s="88" t="str">
        <f>"Total de "&amp;A29</f>
        <v>Total de despeses</v>
      </c>
      <c r="D47" s="89">
        <v>1060120000.0000002</v>
      </c>
      <c r="E47" s="89">
        <v>324510970.61999995</v>
      </c>
      <c r="F47" s="89">
        <v>1384630970.6200004</v>
      </c>
      <c r="G47" s="89">
        <v>740438633.1900003</v>
      </c>
      <c r="H47" s="89">
        <v>737736262.84000027</v>
      </c>
      <c r="I47" s="89">
        <v>2702370.3499999996</v>
      </c>
      <c r="J47" s="90"/>
      <c r="K47" s="91">
        <f>IF(F47=0,0,G47/F47)</f>
        <v>0.53475521557809147</v>
      </c>
    </row>
    <row r="48" spans="1:11" x14ac:dyDescent="0.25">
      <c r="I48" s="49"/>
      <c r="J48" s="47"/>
      <c r="K48" s="49"/>
    </row>
    <row r="49" spans="1:11" x14ac:dyDescent="0.25">
      <c r="I49" s="49" t="s">
        <v>29</v>
      </c>
      <c r="J49" s="49"/>
      <c r="K49" s="49"/>
    </row>
    <row r="50" spans="1:11" x14ac:dyDescent="0.25">
      <c r="D50" s="46"/>
      <c r="E50" s="46"/>
      <c r="F50" s="46"/>
      <c r="G50" s="46"/>
      <c r="H50" s="46"/>
      <c r="I50" s="46"/>
      <c r="J50" s="46"/>
      <c r="K50" s="46"/>
    </row>
    <row r="51" spans="1:11" ht="32.4" x14ac:dyDescent="0.55000000000000004">
      <c r="A51" s="45" t="s">
        <v>77</v>
      </c>
      <c r="D51" s="46"/>
      <c r="E51" s="46"/>
      <c r="F51" s="46"/>
      <c r="G51" s="46"/>
      <c r="H51" s="46"/>
      <c r="I51" s="47"/>
      <c r="J51" s="47"/>
      <c r="K51" s="47"/>
    </row>
    <row r="52" spans="1:11" ht="20.100000000000001" customHeight="1" x14ac:dyDescent="0.55000000000000004">
      <c r="A52" s="45"/>
      <c r="I52" s="49"/>
      <c r="J52" s="49"/>
      <c r="K52" s="49"/>
    </row>
    <row r="53" spans="1:11" s="46" customFormat="1" ht="13.8" x14ac:dyDescent="0.25">
      <c r="A53" s="73"/>
      <c r="B53" s="126"/>
      <c r="D53" s="127"/>
      <c r="E53" s="128"/>
      <c r="F53" s="129"/>
      <c r="G53" s="130"/>
      <c r="H53" s="128"/>
      <c r="I53" s="131"/>
      <c r="J53" s="132"/>
      <c r="K53" s="132"/>
    </row>
    <row r="54" spans="1:11" ht="13.8" x14ac:dyDescent="0.25">
      <c r="A54" s="56" t="s">
        <v>78</v>
      </c>
      <c r="B54" s="133"/>
      <c r="D54" s="134">
        <v>230928499.99999976</v>
      </c>
      <c r="E54" s="135">
        <v>-115380295.62999994</v>
      </c>
      <c r="F54" s="136">
        <v>115548204.36999977</v>
      </c>
      <c r="G54" s="137">
        <v>223963416.89999974</v>
      </c>
      <c r="H54" s="135">
        <v>203386778.8299998</v>
      </c>
      <c r="I54" s="138">
        <v>20576638.07</v>
      </c>
      <c r="J54" s="139"/>
      <c r="K54" s="132"/>
    </row>
    <row r="55" spans="1:11" ht="13.8" x14ac:dyDescent="0.25">
      <c r="A55" s="56" t="s">
        <v>79</v>
      </c>
      <c r="B55" s="133"/>
      <c r="D55" s="134">
        <v>-231083500</v>
      </c>
      <c r="E55" s="135">
        <v>-173625253</v>
      </c>
      <c r="F55" s="136">
        <v>-404708752.99999994</v>
      </c>
      <c r="G55" s="137">
        <v>-113836584.38999997</v>
      </c>
      <c r="H55" s="135">
        <v>-113256904.67999996</v>
      </c>
      <c r="I55" s="138">
        <v>-579679.71</v>
      </c>
      <c r="J55" s="139"/>
      <c r="K55" s="132"/>
    </row>
    <row r="56" spans="1:11" ht="13.8" x14ac:dyDescent="0.25">
      <c r="A56" s="73" t="s">
        <v>80</v>
      </c>
      <c r="B56" s="126"/>
      <c r="C56" s="46"/>
      <c r="D56" s="140">
        <v>155000</v>
      </c>
      <c r="E56" s="141">
        <v>289005548.63</v>
      </c>
      <c r="F56" s="142">
        <v>289160548.63</v>
      </c>
      <c r="G56" s="143">
        <v>-31702303.389999986</v>
      </c>
      <c r="H56" s="141">
        <v>-32815598.729999989</v>
      </c>
      <c r="I56" s="144">
        <v>1113295.3400000001</v>
      </c>
      <c r="J56" s="139"/>
      <c r="K56" s="132"/>
    </row>
    <row r="57" spans="1:11" s="46" customFormat="1" ht="13.8" x14ac:dyDescent="0.25">
      <c r="A57" s="73"/>
      <c r="B57" s="126"/>
      <c r="D57" s="145"/>
      <c r="E57" s="146"/>
      <c r="F57" s="147"/>
      <c r="G57" s="148"/>
      <c r="H57" s="146"/>
      <c r="I57" s="149"/>
      <c r="J57" s="132"/>
      <c r="K57" s="132"/>
    </row>
    <row r="58" spans="1:11" ht="14.4" thickBot="1" x14ac:dyDescent="0.3">
      <c r="K58" s="132"/>
    </row>
    <row r="59" spans="1:11" ht="21" thickBot="1" x14ac:dyDescent="0.3">
      <c r="A59" s="86"/>
      <c r="B59" s="88" t="str">
        <f>"Total "&amp;A51</f>
        <v>Total diferències</v>
      </c>
      <c r="D59" s="89">
        <v>0</v>
      </c>
      <c r="E59" s="89">
        <v>0</v>
      </c>
      <c r="F59" s="89">
        <v>0</v>
      </c>
      <c r="G59" s="89">
        <v>78424529.119999766</v>
      </c>
      <c r="H59" s="89">
        <v>57314275.419999719</v>
      </c>
      <c r="I59" s="89">
        <v>21110253.700000003</v>
      </c>
      <c r="J59" s="90"/>
      <c r="K59" s="132"/>
    </row>
    <row r="68" spans="11:11" x14ac:dyDescent="0.25">
      <c r="K68" s="34"/>
    </row>
  </sheetData>
  <sheetProtection password="CB01" sheet="1" objects="1" scenarios="1"/>
  <mergeCells count="2">
    <mergeCell ref="A9:B10"/>
    <mergeCell ref="A31:B32"/>
  </mergeCells>
  <printOptions horizontalCentered="1"/>
  <pageMargins left="0" right="0" top="0.39370078740157483" bottom="0" header="0" footer="0"/>
  <pageSetup paperSize="9" scale="6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/>
  <dimension ref="A1:K70"/>
  <sheetViews>
    <sheetView showGridLines="0" workbookViewId="0">
      <pane ySplit="1" topLeftCell="A2" activePane="bottomLeft" state="frozen"/>
      <selection activeCell="D67" sqref="D67"/>
      <selection pane="bottomLeft" activeCell="K4" sqref="K4"/>
    </sheetView>
  </sheetViews>
  <sheetFormatPr defaultColWidth="9.44140625" defaultRowHeight="13.2" x14ac:dyDescent="0.25"/>
  <cols>
    <col min="1" max="1" width="4.44140625" customWidth="1"/>
    <col min="2" max="2" width="27.44140625" customWidth="1"/>
    <col min="3" max="3" width="1.44140625" customWidth="1"/>
    <col min="4" max="9" width="16.44140625" customWidth="1"/>
    <col min="10" max="10" width="2.44140625" customWidth="1"/>
    <col min="11" max="11" width="8.44140625" customWidth="1"/>
    <col min="12" max="256" width="11.44140625" customWidth="1"/>
  </cols>
  <sheetData>
    <row r="1" spans="1:11" ht="60.6" customHeight="1" x14ac:dyDescent="0.5">
      <c r="A1" s="35" t="s">
        <v>29</v>
      </c>
      <c r="B1" s="35"/>
      <c r="J1" s="36"/>
      <c r="K1" s="37"/>
    </row>
    <row r="2" spans="1:11" ht="18" x14ac:dyDescent="0.35">
      <c r="A2" s="35" t="s">
        <v>29</v>
      </c>
      <c r="B2" s="35"/>
      <c r="K2" s="38"/>
    </row>
    <row r="3" spans="1:11" ht="33" customHeight="1" thickBot="1" x14ac:dyDescent="0.55000000000000004">
      <c r="A3" s="39" t="s">
        <v>82</v>
      </c>
      <c r="B3" s="39"/>
      <c r="C3" s="40"/>
      <c r="D3" s="40"/>
      <c r="E3" s="40"/>
      <c r="F3" s="40"/>
      <c r="G3" s="40"/>
      <c r="H3" s="40"/>
      <c r="I3" s="40"/>
      <c r="J3" s="40"/>
      <c r="K3" s="41" t="s">
        <v>30</v>
      </c>
    </row>
    <row r="4" spans="1:11" ht="28.2" x14ac:dyDescent="0.5">
      <c r="A4" s="42" t="s">
        <v>31</v>
      </c>
      <c r="B4" s="43"/>
      <c r="C4" s="43"/>
      <c r="D4" s="43"/>
      <c r="E4" s="43"/>
      <c r="F4" s="43"/>
      <c r="G4" s="43"/>
      <c r="H4" s="43"/>
      <c r="I4" s="43"/>
      <c r="J4" s="43"/>
      <c r="K4" s="44" t="s">
        <v>81</v>
      </c>
    </row>
    <row r="5" spans="1:11" x14ac:dyDescent="0.25">
      <c r="H5" t="s">
        <v>29</v>
      </c>
    </row>
    <row r="7" spans="1:11" ht="32.4" x14ac:dyDescent="0.55000000000000004">
      <c r="A7" s="45" t="s">
        <v>14</v>
      </c>
      <c r="D7" s="46"/>
      <c r="E7" s="46"/>
      <c r="F7" s="46"/>
      <c r="G7" s="46"/>
      <c r="H7" s="46"/>
      <c r="I7" s="47"/>
      <c r="J7" s="47"/>
      <c r="K7" s="48" t="s">
        <v>29</v>
      </c>
    </row>
    <row r="8" spans="1:11" ht="20.100000000000001" customHeight="1" thickBot="1" x14ac:dyDescent="0.6">
      <c r="A8" s="45"/>
      <c r="I8" s="49"/>
      <c r="J8" s="47"/>
      <c r="K8" s="49"/>
    </row>
    <row r="9" spans="1:11" ht="40.35" customHeight="1" x14ac:dyDescent="0.3">
      <c r="A9" s="150" t="s">
        <v>32</v>
      </c>
      <c r="B9" s="151"/>
      <c r="D9" s="50" t="s">
        <v>33</v>
      </c>
      <c r="E9" s="50" t="s">
        <v>34</v>
      </c>
      <c r="F9" s="50" t="s">
        <v>35</v>
      </c>
      <c r="G9" s="50" t="s">
        <v>18</v>
      </c>
      <c r="H9" s="50" t="s">
        <v>36</v>
      </c>
      <c r="I9" s="51" t="s">
        <v>37</v>
      </c>
      <c r="J9" s="52"/>
      <c r="K9" s="53" t="s">
        <v>38</v>
      </c>
    </row>
    <row r="10" spans="1:11" ht="20.100000000000001" customHeight="1" thickBot="1" x14ac:dyDescent="0.3">
      <c r="A10" s="152"/>
      <c r="B10" s="152"/>
      <c r="D10" s="54" t="s">
        <v>39</v>
      </c>
      <c r="E10" s="54" t="s">
        <v>40</v>
      </c>
      <c r="F10" s="54" t="s">
        <v>41</v>
      </c>
      <c r="G10" s="54" t="s">
        <v>42</v>
      </c>
      <c r="H10" s="54" t="s">
        <v>43</v>
      </c>
      <c r="I10" s="54" t="s">
        <v>44</v>
      </c>
      <c r="J10" s="55"/>
      <c r="K10" s="54" t="s">
        <v>45</v>
      </c>
    </row>
    <row r="11" spans="1:11" s="46" customFormat="1" ht="28.35" customHeight="1" x14ac:dyDescent="0.3">
      <c r="A11" s="56">
        <v>1</v>
      </c>
      <c r="B11" s="57" t="s">
        <v>46</v>
      </c>
      <c r="D11" s="58">
        <v>254582619.15000015</v>
      </c>
      <c r="E11" s="59">
        <v>157002285.96000013</v>
      </c>
      <c r="F11" s="59">
        <v>157002285.96000013</v>
      </c>
      <c r="G11" s="60">
        <v>156688041.61000016</v>
      </c>
      <c r="H11" s="59">
        <v>96334421.159999907</v>
      </c>
      <c r="I11" s="61">
        <v>97894577.539999917</v>
      </c>
      <c r="J11" s="62"/>
      <c r="K11" s="63">
        <f>IF(D11=0,0,F11/D11)</f>
        <v>0.61670465361774884</v>
      </c>
    </row>
    <row r="12" spans="1:11" ht="14.4" x14ac:dyDescent="0.3">
      <c r="A12" s="56">
        <v>2</v>
      </c>
      <c r="B12" s="57" t="s">
        <v>47</v>
      </c>
      <c r="D12" s="58">
        <v>141643322.24999997</v>
      </c>
      <c r="E12" s="59">
        <v>112812800.06999998</v>
      </c>
      <c r="F12" s="59">
        <v>110544740.52</v>
      </c>
      <c r="G12" s="64">
        <v>63994056.749999993</v>
      </c>
      <c r="H12" s="59">
        <v>24990916.410000008</v>
      </c>
      <c r="I12" s="65">
        <v>77649265.49999997</v>
      </c>
      <c r="J12" s="62"/>
      <c r="K12" s="63">
        <f t="shared" ref="K12:K22" si="0">IF(D12=0,0,F12/D12)</f>
        <v>0.78044442028046279</v>
      </c>
    </row>
    <row r="13" spans="1:11" ht="14.4" x14ac:dyDescent="0.3">
      <c r="A13" s="56">
        <v>3</v>
      </c>
      <c r="B13" s="57" t="s">
        <v>48</v>
      </c>
      <c r="D13" s="58">
        <v>111000</v>
      </c>
      <c r="E13" s="59">
        <v>33412.18</v>
      </c>
      <c r="F13" s="59">
        <v>33412.18</v>
      </c>
      <c r="G13" s="64">
        <v>33362.18</v>
      </c>
      <c r="H13" s="59">
        <v>77587.820000000007</v>
      </c>
      <c r="I13" s="65">
        <v>77637.820000000007</v>
      </c>
      <c r="J13" s="62"/>
      <c r="K13" s="63">
        <f t="shared" si="0"/>
        <v>0.30101063063063066</v>
      </c>
    </row>
    <row r="14" spans="1:11" ht="14.4" x14ac:dyDescent="0.3">
      <c r="A14" s="56">
        <v>4</v>
      </c>
      <c r="B14" s="57" t="s">
        <v>49</v>
      </c>
      <c r="D14" s="58">
        <v>374572513.35000008</v>
      </c>
      <c r="E14" s="59">
        <v>345027266.80000001</v>
      </c>
      <c r="F14" s="59">
        <v>340449722.06</v>
      </c>
      <c r="G14" s="64">
        <v>225328910.66000009</v>
      </c>
      <c r="H14" s="59">
        <v>29235146.549999997</v>
      </c>
      <c r="I14" s="65">
        <v>149243602.68999994</v>
      </c>
      <c r="J14" s="62"/>
      <c r="K14" s="63">
        <f t="shared" si="0"/>
        <v>0.90890204146368903</v>
      </c>
    </row>
    <row r="15" spans="1:11" ht="15" thickBot="1" x14ac:dyDescent="0.35">
      <c r="A15" s="56">
        <v>5</v>
      </c>
      <c r="B15" s="57" t="s">
        <v>50</v>
      </c>
      <c r="D15" s="58">
        <v>3000000</v>
      </c>
      <c r="E15" s="59">
        <v>0</v>
      </c>
      <c r="F15" s="59">
        <v>0</v>
      </c>
      <c r="G15" s="64">
        <v>0</v>
      </c>
      <c r="H15" s="59">
        <v>3000000</v>
      </c>
      <c r="I15" s="65">
        <v>3000000</v>
      </c>
      <c r="J15" s="62"/>
      <c r="K15" s="63">
        <f>IF(D15=0,0,F15/D15)</f>
        <v>0</v>
      </c>
    </row>
    <row r="16" spans="1:11" ht="15" thickBot="1" x14ac:dyDescent="0.35">
      <c r="A16" s="66"/>
      <c r="B16" s="67" t="s">
        <v>51</v>
      </c>
      <c r="C16" s="68"/>
      <c r="D16" s="69">
        <v>773909454.75000024</v>
      </c>
      <c r="E16" s="69">
        <v>614875765.01000011</v>
      </c>
      <c r="F16" s="69">
        <v>608030160.72000015</v>
      </c>
      <c r="G16" s="69">
        <v>446044371.20000029</v>
      </c>
      <c r="H16" s="69">
        <v>153638071.93999991</v>
      </c>
      <c r="I16" s="69">
        <v>327865083.54999983</v>
      </c>
      <c r="J16" s="70"/>
      <c r="K16" s="71">
        <f t="shared" si="0"/>
        <v>0.78566059244800812</v>
      </c>
    </row>
    <row r="17" spans="1:11" ht="28.35" customHeight="1" x14ac:dyDescent="0.3">
      <c r="A17" s="56">
        <v>6</v>
      </c>
      <c r="B17" s="57" t="s">
        <v>52</v>
      </c>
      <c r="D17" s="72">
        <v>94195839.679999992</v>
      </c>
      <c r="E17" s="59">
        <v>65438219.659999982</v>
      </c>
      <c r="F17" s="59">
        <v>57556500.849999987</v>
      </c>
      <c r="G17" s="64">
        <v>27265079.109999999</v>
      </c>
      <c r="H17" s="59">
        <v>26234947.639999989</v>
      </c>
      <c r="I17" s="61">
        <v>66930760.570000008</v>
      </c>
      <c r="J17" s="62"/>
      <c r="K17" s="63">
        <f t="shared" si="0"/>
        <v>0.61103017973542828</v>
      </c>
    </row>
    <row r="18" spans="1:11" s="46" customFormat="1" ht="15" thickBot="1" x14ac:dyDescent="0.35">
      <c r="A18" s="73">
        <v>7</v>
      </c>
      <c r="B18" s="74" t="s">
        <v>53</v>
      </c>
      <c r="C18"/>
      <c r="D18" s="75">
        <v>314021513.31999993</v>
      </c>
      <c r="E18" s="76">
        <v>291359706.16999996</v>
      </c>
      <c r="F18" s="76">
        <v>276146950.31999993</v>
      </c>
      <c r="G18" s="77">
        <v>88253984.369999975</v>
      </c>
      <c r="H18" s="76">
        <v>19134998.579999998</v>
      </c>
      <c r="I18" s="78">
        <v>225767528.94999999</v>
      </c>
      <c r="J18" s="62"/>
      <c r="K18" s="63">
        <f t="shared" si="0"/>
        <v>0.87938863614925522</v>
      </c>
    </row>
    <row r="19" spans="1:11" ht="15" thickBot="1" x14ac:dyDescent="0.35">
      <c r="A19" s="66"/>
      <c r="B19" s="67" t="s">
        <v>54</v>
      </c>
      <c r="C19" s="68"/>
      <c r="D19" s="69">
        <v>408217352.99999994</v>
      </c>
      <c r="E19" s="69">
        <v>356797925.82999992</v>
      </c>
      <c r="F19" s="69">
        <v>333703451.1699999</v>
      </c>
      <c r="G19" s="69">
        <v>115519063.47999997</v>
      </c>
      <c r="H19" s="69">
        <v>45369946.219999984</v>
      </c>
      <c r="I19" s="69">
        <v>292698289.51999998</v>
      </c>
      <c r="J19" s="70"/>
      <c r="K19" s="71">
        <f t="shared" si="0"/>
        <v>0.81746512909753732</v>
      </c>
    </row>
    <row r="20" spans="1:11" ht="28.35" customHeight="1" x14ac:dyDescent="0.3">
      <c r="A20" s="56">
        <v>8</v>
      </c>
      <c r="B20" s="57" t="s">
        <v>55</v>
      </c>
      <c r="D20" s="72">
        <v>202504162.87</v>
      </c>
      <c r="E20" s="59">
        <v>191319763.11999997</v>
      </c>
      <c r="F20" s="59">
        <v>191319763.11999997</v>
      </c>
      <c r="G20" s="64">
        <v>178875198.50999999</v>
      </c>
      <c r="H20" s="59">
        <v>11184399.75</v>
      </c>
      <c r="I20" s="61">
        <v>23628964.359999999</v>
      </c>
      <c r="J20" s="62"/>
      <c r="K20" s="63">
        <f t="shared" si="0"/>
        <v>0.94476953169017075</v>
      </c>
    </row>
    <row r="21" spans="1:11" ht="18.75" customHeight="1" thickBot="1" x14ac:dyDescent="0.35">
      <c r="A21" s="73">
        <v>9</v>
      </c>
      <c r="B21" s="74" t="s">
        <v>56</v>
      </c>
      <c r="C21" s="46"/>
      <c r="D21" s="75">
        <v>0</v>
      </c>
      <c r="E21" s="76">
        <v>0</v>
      </c>
      <c r="F21" s="76">
        <v>0</v>
      </c>
      <c r="G21" s="77">
        <v>0</v>
      </c>
      <c r="H21" s="76">
        <v>0</v>
      </c>
      <c r="I21" s="78">
        <v>0</v>
      </c>
      <c r="J21" s="62"/>
      <c r="K21" s="63">
        <f t="shared" si="0"/>
        <v>0</v>
      </c>
    </row>
    <row r="22" spans="1:11" ht="15" thickBot="1" x14ac:dyDescent="0.35">
      <c r="A22" s="66"/>
      <c r="B22" s="67" t="s">
        <v>57</v>
      </c>
      <c r="C22" s="68"/>
      <c r="D22" s="69">
        <v>202504162.87</v>
      </c>
      <c r="E22" s="69">
        <v>191319763.11999997</v>
      </c>
      <c r="F22" s="69">
        <v>191319763.11999997</v>
      </c>
      <c r="G22" s="69">
        <v>178875198.50999999</v>
      </c>
      <c r="H22" s="69">
        <v>11184399.75</v>
      </c>
      <c r="I22" s="69">
        <v>23628964.359999999</v>
      </c>
      <c r="J22" s="70"/>
      <c r="K22" s="71">
        <f t="shared" si="0"/>
        <v>0.94476953169017075</v>
      </c>
    </row>
    <row r="23" spans="1:11" ht="14.4" x14ac:dyDescent="0.3">
      <c r="A23" s="79"/>
      <c r="B23" s="80"/>
      <c r="D23" s="81"/>
      <c r="E23" s="82"/>
      <c r="F23" s="82"/>
      <c r="G23" s="83"/>
      <c r="H23" s="82"/>
      <c r="I23" s="84"/>
      <c r="J23" s="62"/>
      <c r="K23" s="85"/>
    </row>
    <row r="24" spans="1:11" ht="13.8" thickBot="1" x14ac:dyDescent="0.3">
      <c r="A24" s="86"/>
      <c r="D24" s="49"/>
      <c r="E24" s="49"/>
      <c r="F24" s="49"/>
      <c r="G24" s="49"/>
      <c r="H24" s="49"/>
      <c r="I24" s="49"/>
      <c r="J24" s="47"/>
      <c r="K24" s="87"/>
    </row>
    <row r="25" spans="1:11" ht="21" thickBot="1" x14ac:dyDescent="0.3">
      <c r="A25" s="86"/>
      <c r="B25" s="88" t="str">
        <f>"Total de "&amp;A7</f>
        <v>Total de despeses</v>
      </c>
      <c r="D25" s="89">
        <v>1384630970.6200004</v>
      </c>
      <c r="E25" s="89">
        <v>1162993453.96</v>
      </c>
      <c r="F25" s="89">
        <v>1133053375.01</v>
      </c>
      <c r="G25" s="89">
        <v>740438633.1900003</v>
      </c>
      <c r="H25" s="89">
        <v>210192417.90999991</v>
      </c>
      <c r="I25" s="89">
        <v>644192337.42999983</v>
      </c>
      <c r="J25" s="90"/>
      <c r="K25" s="91">
        <f>IF(D25=0,0,F25/D25)</f>
        <v>0.81830711507388088</v>
      </c>
    </row>
    <row r="26" spans="1:11" x14ac:dyDescent="0.25">
      <c r="I26" s="49"/>
      <c r="J26" s="47"/>
      <c r="K26" s="49"/>
    </row>
    <row r="27" spans="1:11" x14ac:dyDescent="0.25">
      <c r="I27" s="49" t="s">
        <v>29</v>
      </c>
      <c r="J27" s="49"/>
      <c r="K27" s="49"/>
    </row>
    <row r="30" spans="1:11" s="93" customFormat="1" ht="32.4" x14ac:dyDescent="0.55000000000000004">
      <c r="A30" s="92"/>
      <c r="I30" s="94"/>
      <c r="J30" s="94"/>
      <c r="K30" s="94"/>
    </row>
    <row r="31" spans="1:11" s="93" customFormat="1" ht="20.100000000000001" customHeight="1" x14ac:dyDescent="0.55000000000000004">
      <c r="A31" s="92"/>
      <c r="I31" s="94"/>
      <c r="J31" s="94"/>
      <c r="K31" s="94"/>
    </row>
    <row r="32" spans="1:11" s="93" customFormat="1" ht="40.35" customHeight="1" x14ac:dyDescent="0.3">
      <c r="A32" s="153"/>
      <c r="B32" s="154"/>
      <c r="D32" s="95"/>
      <c r="E32" s="95"/>
      <c r="F32" s="95"/>
      <c r="G32" s="95"/>
      <c r="H32" s="95"/>
      <c r="I32" s="96"/>
      <c r="J32" s="96"/>
      <c r="K32" s="97"/>
    </row>
    <row r="33" spans="1:11" s="93" customFormat="1" ht="20.100000000000001" customHeight="1" x14ac:dyDescent="0.25">
      <c r="A33" s="154"/>
      <c r="B33" s="154"/>
      <c r="D33" s="98"/>
      <c r="E33" s="98"/>
      <c r="F33" s="98"/>
      <c r="G33" s="98"/>
      <c r="H33" s="98"/>
      <c r="I33" s="98"/>
      <c r="J33" s="98"/>
      <c r="K33" s="98"/>
    </row>
    <row r="34" spans="1:11" s="93" customFormat="1" ht="28.35" customHeight="1" x14ac:dyDescent="0.3">
      <c r="A34" s="99"/>
      <c r="B34" s="100"/>
      <c r="D34" s="101"/>
      <c r="E34" s="101"/>
      <c r="F34" s="101"/>
      <c r="G34" s="101"/>
      <c r="H34" s="101"/>
      <c r="I34" s="102"/>
      <c r="J34" s="102"/>
      <c r="K34" s="103"/>
    </row>
    <row r="35" spans="1:11" s="93" customFormat="1" ht="14.4" x14ac:dyDescent="0.3">
      <c r="A35" s="99"/>
      <c r="B35" s="100"/>
      <c r="D35" s="101"/>
      <c r="E35" s="101"/>
      <c r="F35" s="101"/>
      <c r="G35" s="101"/>
      <c r="H35" s="101"/>
      <c r="I35" s="102"/>
      <c r="J35" s="102"/>
      <c r="K35" s="103"/>
    </row>
    <row r="36" spans="1:11" s="93" customFormat="1" ht="14.4" x14ac:dyDescent="0.3">
      <c r="A36" s="99"/>
      <c r="B36" s="100"/>
      <c r="D36" s="101"/>
      <c r="E36" s="101"/>
      <c r="F36" s="101"/>
      <c r="G36" s="101"/>
      <c r="H36" s="101"/>
      <c r="I36" s="102"/>
      <c r="J36" s="102"/>
      <c r="K36" s="103"/>
    </row>
    <row r="37" spans="1:11" s="93" customFormat="1" ht="14.4" x14ac:dyDescent="0.3">
      <c r="A37" s="99"/>
      <c r="B37" s="100"/>
      <c r="D37" s="101"/>
      <c r="E37" s="101"/>
      <c r="F37" s="101"/>
      <c r="G37" s="101"/>
      <c r="H37" s="101"/>
      <c r="I37" s="102"/>
      <c r="J37" s="102"/>
      <c r="K37" s="103"/>
    </row>
    <row r="38" spans="1:11" s="93" customFormat="1" ht="14.4" x14ac:dyDescent="0.3">
      <c r="A38" s="104"/>
      <c r="B38" s="105"/>
      <c r="C38" s="106"/>
      <c r="D38" s="107"/>
      <c r="E38" s="107"/>
      <c r="F38" s="107"/>
      <c r="G38" s="107"/>
      <c r="H38" s="107"/>
      <c r="I38" s="107"/>
      <c r="J38" s="107"/>
      <c r="K38" s="108"/>
    </row>
    <row r="39" spans="1:11" s="93" customFormat="1" ht="28.35" customHeight="1" x14ac:dyDescent="0.3">
      <c r="A39" s="99"/>
      <c r="B39" s="100"/>
      <c r="D39" s="101"/>
      <c r="E39" s="101"/>
      <c r="F39" s="101"/>
      <c r="G39" s="101"/>
      <c r="H39" s="101"/>
      <c r="I39" s="102"/>
      <c r="J39" s="102"/>
      <c r="K39" s="103"/>
    </row>
    <row r="40" spans="1:11" s="93" customFormat="1" ht="14.4" x14ac:dyDescent="0.3">
      <c r="A40" s="99"/>
      <c r="B40" s="100"/>
      <c r="D40" s="101"/>
      <c r="E40" s="101"/>
      <c r="F40" s="101"/>
      <c r="G40" s="101"/>
      <c r="H40" s="101"/>
      <c r="I40" s="102"/>
      <c r="J40" s="102"/>
      <c r="K40" s="103"/>
    </row>
    <row r="41" spans="1:11" s="93" customFormat="1" ht="14.4" x14ac:dyDescent="0.3">
      <c r="A41" s="104"/>
      <c r="B41" s="105"/>
      <c r="C41" s="106"/>
      <c r="D41" s="107"/>
      <c r="E41" s="107"/>
      <c r="F41" s="107"/>
      <c r="G41" s="107"/>
      <c r="H41" s="107"/>
      <c r="I41" s="107"/>
      <c r="J41" s="107"/>
      <c r="K41" s="108"/>
    </row>
    <row r="42" spans="1:11" s="93" customFormat="1" ht="28.35" customHeight="1" x14ac:dyDescent="0.3">
      <c r="A42" s="99"/>
      <c r="B42" s="100"/>
      <c r="D42" s="101"/>
      <c r="E42" s="101"/>
      <c r="F42" s="101"/>
      <c r="G42" s="101"/>
      <c r="H42" s="101"/>
      <c r="I42" s="102"/>
      <c r="J42" s="102"/>
      <c r="K42" s="103"/>
    </row>
    <row r="43" spans="1:11" s="93" customFormat="1" ht="18.75" customHeight="1" x14ac:dyDescent="0.3">
      <c r="A43" s="99"/>
      <c r="B43" s="100"/>
      <c r="D43" s="101"/>
      <c r="E43" s="101"/>
      <c r="F43" s="101"/>
      <c r="G43" s="101"/>
      <c r="H43" s="101"/>
      <c r="I43" s="102"/>
      <c r="J43" s="102"/>
      <c r="K43" s="103"/>
    </row>
    <row r="44" spans="1:11" s="93" customFormat="1" ht="14.4" x14ac:dyDescent="0.3">
      <c r="A44" s="104"/>
      <c r="B44" s="105"/>
      <c r="C44" s="106"/>
      <c r="D44" s="107"/>
      <c r="E44" s="107"/>
      <c r="F44" s="107"/>
      <c r="G44" s="107"/>
      <c r="H44" s="107"/>
      <c r="I44" s="107"/>
      <c r="J44" s="107"/>
      <c r="K44" s="108"/>
    </row>
    <row r="45" spans="1:11" s="93" customFormat="1" ht="14.4" x14ac:dyDescent="0.3">
      <c r="A45" s="109"/>
      <c r="B45" s="110"/>
      <c r="D45" s="101"/>
      <c r="E45" s="101"/>
      <c r="F45" s="101"/>
      <c r="G45" s="101"/>
      <c r="H45" s="101"/>
      <c r="I45" s="102"/>
      <c r="J45" s="102"/>
      <c r="K45" s="103"/>
    </row>
    <row r="46" spans="1:11" s="93" customFormat="1" x14ac:dyDescent="0.25">
      <c r="A46" s="111"/>
      <c r="D46" s="94"/>
      <c r="E46" s="94"/>
      <c r="F46" s="94"/>
      <c r="G46" s="94"/>
      <c r="H46" s="94"/>
      <c r="I46" s="94"/>
      <c r="J46" s="94"/>
      <c r="K46" s="112"/>
    </row>
    <row r="47" spans="1:11" s="93" customFormat="1" ht="20.399999999999999" x14ac:dyDescent="0.25">
      <c r="A47" s="111"/>
      <c r="B47" s="113"/>
      <c r="D47" s="90"/>
      <c r="E47" s="90"/>
      <c r="F47" s="90"/>
      <c r="G47" s="90"/>
      <c r="H47" s="90"/>
      <c r="I47" s="90"/>
      <c r="J47" s="90"/>
      <c r="K47" s="114"/>
    </row>
    <row r="70" spans="11:11" x14ac:dyDescent="0.25">
      <c r="K70" s="34" t="s">
        <v>83</v>
      </c>
    </row>
  </sheetData>
  <sheetProtection password="CB01" sheet="1" objects="1" scenarios="1"/>
  <mergeCells count="2">
    <mergeCell ref="A9:B10"/>
    <mergeCell ref="A32:B33"/>
  </mergeCells>
  <printOptions horizontalCentered="1"/>
  <pageMargins left="0" right="0" top="0.39370078740157483" bottom="0" header="0" footer="0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B1:L84"/>
  <sheetViews>
    <sheetView showGridLines="0" zoomScaleNormal="100" workbookViewId="0">
      <selection activeCell="L84" sqref="L84"/>
    </sheetView>
  </sheetViews>
  <sheetFormatPr defaultColWidth="9.44140625" defaultRowHeight="13.2" x14ac:dyDescent="0.25"/>
  <cols>
    <col min="1" max="256" width="11.44140625" customWidth="1"/>
  </cols>
  <sheetData>
    <row r="1" spans="11:12" ht="45.6" customHeight="1" x14ac:dyDescent="0.3">
      <c r="L1" s="29" t="s">
        <v>28</v>
      </c>
    </row>
    <row r="2" spans="11:12" ht="13.8" x14ac:dyDescent="0.3">
      <c r="K2" s="30"/>
      <c r="L2" s="31" t="s">
        <v>81</v>
      </c>
    </row>
    <row r="28" spans="2:11" ht="13.8" thickBot="1" x14ac:dyDescent="0.3"/>
    <row r="29" spans="2:11" x14ac:dyDescent="0.25">
      <c r="B29" s="32"/>
      <c r="C29" s="32"/>
      <c r="D29" s="32"/>
      <c r="E29" s="32"/>
      <c r="F29" s="32"/>
      <c r="G29" s="32"/>
      <c r="H29" s="32"/>
      <c r="I29" s="32"/>
      <c r="J29" s="32"/>
      <c r="K29" s="32"/>
    </row>
    <row r="57" spans="2:11" ht="13.8" thickBot="1" x14ac:dyDescent="0.3"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2:11" x14ac:dyDescent="0.25">
      <c r="B58" s="32"/>
      <c r="C58" s="32"/>
      <c r="D58" s="32"/>
      <c r="E58" s="32"/>
      <c r="F58" s="32"/>
      <c r="G58" s="32"/>
      <c r="H58" s="32"/>
      <c r="I58" s="32"/>
      <c r="J58" s="32"/>
      <c r="K58" s="32"/>
    </row>
    <row r="84" spans="12:12" x14ac:dyDescent="0.25">
      <c r="L84" s="34"/>
    </row>
  </sheetData>
  <sheetProtection password="CB01" sheet="1" objects="1" scenarios="1"/>
  <printOptions horizontalCentered="1"/>
  <pageMargins left="0" right="0" top="0.19685039370078741" bottom="0" header="0" footer="0"/>
  <pageSetup paperSize="9" scale="7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1"/>
  <dimension ref="B1:L84"/>
  <sheetViews>
    <sheetView showGridLines="0" zoomScaleNormal="100" workbookViewId="0">
      <selection activeCell="L9" sqref="L9"/>
    </sheetView>
  </sheetViews>
  <sheetFormatPr defaultColWidth="9.44140625" defaultRowHeight="13.2" x14ac:dyDescent="0.25"/>
  <cols>
    <col min="1" max="256" width="11.44140625" customWidth="1"/>
  </cols>
  <sheetData>
    <row r="1" spans="11:12" ht="45.6" customHeight="1" x14ac:dyDescent="0.3">
      <c r="L1" s="29" t="s">
        <v>28</v>
      </c>
    </row>
    <row r="2" spans="11:12" ht="13.8" x14ac:dyDescent="0.3">
      <c r="K2" s="30"/>
      <c r="L2" s="31" t="s">
        <v>81</v>
      </c>
    </row>
    <row r="29" spans="2:11" ht="13.8" thickBot="1" x14ac:dyDescent="0.3">
      <c r="B29" s="33"/>
      <c r="C29" s="33"/>
      <c r="D29" s="33"/>
      <c r="E29" s="33"/>
      <c r="F29" s="33"/>
      <c r="G29" s="33"/>
      <c r="H29" s="33"/>
      <c r="I29" s="33"/>
      <c r="J29" s="33"/>
      <c r="K29" s="33"/>
    </row>
    <row r="30" spans="2:11" x14ac:dyDescent="0.25">
      <c r="B30" s="32"/>
      <c r="C30" s="32"/>
      <c r="D30" s="32"/>
      <c r="E30" s="32"/>
      <c r="F30" s="32"/>
      <c r="G30" s="32"/>
      <c r="H30" s="32"/>
      <c r="I30" s="32"/>
      <c r="J30" s="32"/>
      <c r="K30" s="32"/>
    </row>
    <row r="57" spans="2:11" ht="13.8" thickBot="1" x14ac:dyDescent="0.3"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2:11" x14ac:dyDescent="0.25">
      <c r="B58" s="32"/>
      <c r="C58" s="32"/>
      <c r="D58" s="32"/>
      <c r="E58" s="32"/>
      <c r="F58" s="32"/>
      <c r="G58" s="32"/>
      <c r="H58" s="32"/>
      <c r="I58" s="32"/>
      <c r="J58" s="32"/>
      <c r="K58" s="32"/>
    </row>
    <row r="84" spans="12:12" x14ac:dyDescent="0.25">
      <c r="L84" s="34"/>
    </row>
  </sheetData>
  <sheetProtection password="CB01" sheet="1" objects="1" scenarios="1"/>
  <printOptions horizontalCentered="1"/>
  <pageMargins left="0" right="0" top="0.19685039370078741" bottom="0" header="0" footer="0"/>
  <pageSetup paperSize="9" scale="75" orientation="portrait" r:id="rId1"/>
  <headerFooter alignWithMargins="0"/>
  <rowBreaks count="1" manualBreakCount="1">
    <brk id="188" max="1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J46"/>
  <sheetViews>
    <sheetView showGridLines="0" zoomScaleNormal="100" workbookViewId="0">
      <pane ySplit="4" topLeftCell="A5" activePane="bottomLeft" state="frozen"/>
      <selection activeCell="D67" sqref="D67"/>
      <selection pane="bottomLeft" activeCell="G1" sqref="G1"/>
    </sheetView>
  </sheetViews>
  <sheetFormatPr defaultColWidth="9.44140625" defaultRowHeight="13.2" x14ac:dyDescent="0.25"/>
  <cols>
    <col min="1" max="1" width="30.44140625" customWidth="1"/>
    <col min="2" max="12" width="18.44140625" customWidth="1"/>
    <col min="13" max="256" width="11.44140625" customWidth="1"/>
  </cols>
  <sheetData>
    <row r="1" spans="1:10" s="1" customFormat="1" ht="60.6" customHeight="1" x14ac:dyDescent="0.25">
      <c r="G1" s="2" t="s">
        <v>81</v>
      </c>
    </row>
    <row r="2" spans="1:10" x14ac:dyDescent="0.25">
      <c r="A2" s="3"/>
      <c r="B2" s="3"/>
      <c r="C2" s="3"/>
      <c r="D2" s="3"/>
      <c r="E2" s="3"/>
    </row>
    <row r="3" spans="1:10" s="5" customFormat="1" ht="32.4" x14ac:dyDescent="0.55000000000000004">
      <c r="A3" s="4" t="s">
        <v>0</v>
      </c>
    </row>
    <row r="4" spans="1:10" x14ac:dyDescent="0.25">
      <c r="A4" s="3"/>
      <c r="B4" s="3"/>
      <c r="C4" s="3"/>
      <c r="D4" s="3"/>
      <c r="E4" s="3"/>
    </row>
    <row r="5" spans="1:10" x14ac:dyDescent="0.25">
      <c r="A5" s="3"/>
      <c r="B5" s="3"/>
      <c r="C5" s="3"/>
      <c r="D5" s="3"/>
      <c r="E5" s="3"/>
    </row>
    <row r="6" spans="1:10" ht="20.399999999999999" x14ac:dyDescent="0.35">
      <c r="A6" s="6" t="s">
        <v>1</v>
      </c>
    </row>
    <row r="7" spans="1:10" x14ac:dyDescent="0.25">
      <c r="A7" s="3"/>
      <c r="B7" s="3"/>
      <c r="C7" s="3"/>
      <c r="D7" s="3"/>
      <c r="E7" s="3"/>
    </row>
    <row r="8" spans="1:10" ht="20.100000000000001" customHeight="1" thickBot="1" x14ac:dyDescent="0.3">
      <c r="A8" s="7"/>
      <c r="B8" s="8" t="s">
        <v>2</v>
      </c>
      <c r="C8" s="8" t="s">
        <v>3</v>
      </c>
      <c r="D8" s="8" t="s">
        <v>4</v>
      </c>
      <c r="E8" s="8" t="s">
        <v>5</v>
      </c>
      <c r="F8" s="8" t="s">
        <v>6</v>
      </c>
    </row>
    <row r="9" spans="1:10" ht="25.35" customHeight="1" thickBot="1" x14ac:dyDescent="0.3">
      <c r="A9" s="9"/>
      <c r="B9" s="10">
        <v>1060.1199999999999</v>
      </c>
      <c r="C9" s="11">
        <v>1384.63097062</v>
      </c>
      <c r="D9" s="11">
        <v>818.86316230999989</v>
      </c>
      <c r="E9" s="11">
        <v>795.05053825999994</v>
      </c>
      <c r="F9" s="12">
        <v>23.81262405</v>
      </c>
    </row>
    <row r="10" spans="1:10" ht="13.8" thickTop="1" x14ac:dyDescent="0.25">
      <c r="A10" s="3"/>
      <c r="B10" s="3"/>
      <c r="C10" s="3"/>
      <c r="D10" s="3"/>
      <c r="E10" s="3"/>
    </row>
    <row r="11" spans="1:10" x14ac:dyDescent="0.25">
      <c r="A11" s="3"/>
      <c r="B11" s="3"/>
      <c r="C11" s="3"/>
      <c r="D11" s="3"/>
      <c r="E11" s="3"/>
    </row>
    <row r="12" spans="1:10" ht="20.399999999999999" x14ac:dyDescent="0.35">
      <c r="A12" s="6" t="s">
        <v>7</v>
      </c>
    </row>
    <row r="13" spans="1:10" x14ac:dyDescent="0.25">
      <c r="A13" s="3"/>
      <c r="B13" s="3"/>
      <c r="C13" s="3"/>
      <c r="D13" s="3"/>
      <c r="E13" s="3"/>
    </row>
    <row r="14" spans="1:10" ht="20.100000000000001" customHeight="1" thickBot="1" x14ac:dyDescent="0.3">
      <c r="A14" s="7"/>
      <c r="B14" s="13">
        <v>1</v>
      </c>
      <c r="C14" s="13">
        <v>2</v>
      </c>
      <c r="D14" s="13">
        <v>3</v>
      </c>
      <c r="E14" s="13">
        <v>4</v>
      </c>
      <c r="F14" s="13">
        <v>5</v>
      </c>
      <c r="G14" s="13">
        <v>6</v>
      </c>
      <c r="H14" s="13">
        <v>7</v>
      </c>
      <c r="I14" s="13">
        <v>8</v>
      </c>
      <c r="J14" s="13">
        <v>9</v>
      </c>
    </row>
    <row r="15" spans="1:10" ht="25.35" customHeight="1" x14ac:dyDescent="0.25">
      <c r="A15" s="14" t="s">
        <v>7</v>
      </c>
      <c r="B15" s="15">
        <v>107778018.72999999</v>
      </c>
      <c r="C15" s="16">
        <v>78692843.840000018</v>
      </c>
      <c r="D15" s="16">
        <v>6672104.4199999999</v>
      </c>
      <c r="E15" s="16">
        <v>474571128.09000009</v>
      </c>
      <c r="F15" s="16">
        <v>2293693.0199999996</v>
      </c>
      <c r="G15" s="16">
        <v>88057.03</v>
      </c>
      <c r="H15" s="16">
        <v>1594422.06</v>
      </c>
      <c r="I15" s="16">
        <v>147172895.12</v>
      </c>
      <c r="J15" s="17">
        <v>0</v>
      </c>
    </row>
    <row r="16" spans="1:10" ht="25.35" customHeight="1" x14ac:dyDescent="0.25">
      <c r="A16" s="18" t="s">
        <v>8</v>
      </c>
      <c r="B16" s="19">
        <v>152884500</v>
      </c>
      <c r="C16" s="20">
        <v>112763000</v>
      </c>
      <c r="D16" s="20">
        <v>4441700</v>
      </c>
      <c r="E16" s="20">
        <v>616869209.12</v>
      </c>
      <c r="F16" s="20">
        <v>2499250</v>
      </c>
      <c r="G16" s="20">
        <v>0</v>
      </c>
      <c r="H16" s="20">
        <v>3508600</v>
      </c>
      <c r="I16" s="20">
        <v>491664711.5</v>
      </c>
      <c r="J16" s="21">
        <v>0</v>
      </c>
    </row>
    <row r="17" spans="1:10" ht="25.35" customHeight="1" x14ac:dyDescent="0.25">
      <c r="A17" s="18" t="s">
        <v>9</v>
      </c>
      <c r="B17" s="19">
        <v>107.77801872999999</v>
      </c>
      <c r="C17" s="20">
        <v>78.692843840000023</v>
      </c>
      <c r="D17" s="20">
        <v>6.6721044200000001</v>
      </c>
      <c r="E17" s="20">
        <v>474.57112809000012</v>
      </c>
      <c r="F17" s="20">
        <v>2.2936930199999996</v>
      </c>
      <c r="G17" s="20">
        <v>8.8057029999999994E-2</v>
      </c>
      <c r="H17" s="20">
        <v>1.5944220600000001</v>
      </c>
      <c r="I17" s="20">
        <v>147.17289511999999</v>
      </c>
      <c r="J17" s="21">
        <v>0</v>
      </c>
    </row>
    <row r="18" spans="1:10" ht="25.35" customHeight="1" thickBot="1" x14ac:dyDescent="0.3">
      <c r="A18" s="22" t="s">
        <v>10</v>
      </c>
      <c r="B18" s="23">
        <v>152.8845</v>
      </c>
      <c r="C18" s="24">
        <v>112.76300000000001</v>
      </c>
      <c r="D18" s="24">
        <v>4.4417</v>
      </c>
      <c r="E18" s="24">
        <v>616.86920912000005</v>
      </c>
      <c r="F18" s="24">
        <v>2.49925</v>
      </c>
      <c r="G18" s="24">
        <v>0</v>
      </c>
      <c r="H18" s="24">
        <v>3.5085999999999999</v>
      </c>
      <c r="I18" s="24">
        <v>491.66471150000001</v>
      </c>
      <c r="J18" s="25">
        <v>0</v>
      </c>
    </row>
    <row r="19" spans="1:10" ht="13.8" thickTop="1" x14ac:dyDescent="0.25"/>
    <row r="21" spans="1:10" ht="20.399999999999999" x14ac:dyDescent="0.35">
      <c r="A21" s="6" t="s">
        <v>11</v>
      </c>
    </row>
    <row r="22" spans="1:10" x14ac:dyDescent="0.25">
      <c r="A22" s="3"/>
      <c r="B22" s="3"/>
      <c r="C22" s="3"/>
      <c r="D22" s="3"/>
      <c r="E22" s="3"/>
    </row>
    <row r="23" spans="1:10" ht="25.35" customHeight="1" x14ac:dyDescent="0.25">
      <c r="A23" s="26" t="s">
        <v>12</v>
      </c>
      <c r="B23" s="27">
        <f>E9</f>
        <v>795.05053825999994</v>
      </c>
    </row>
    <row r="24" spans="1:10" ht="25.35" customHeight="1" thickBot="1" x14ac:dyDescent="0.3">
      <c r="A24" s="22" t="s">
        <v>13</v>
      </c>
      <c r="B24" s="28">
        <f>F9</f>
        <v>23.81262405</v>
      </c>
    </row>
    <row r="25" spans="1:10" ht="13.8" thickTop="1" x14ac:dyDescent="0.25"/>
    <row r="27" spans="1:10" ht="20.399999999999999" x14ac:dyDescent="0.35">
      <c r="A27" s="6" t="s">
        <v>14</v>
      </c>
    </row>
    <row r="28" spans="1:10" x14ac:dyDescent="0.25">
      <c r="A28" s="3"/>
      <c r="B28" s="3"/>
      <c r="C28" s="3"/>
      <c r="D28" s="3"/>
      <c r="E28" s="3"/>
    </row>
    <row r="29" spans="1:10" ht="20.100000000000001" customHeight="1" thickBot="1" x14ac:dyDescent="0.3">
      <c r="A29" s="7"/>
      <c r="B29" s="8" t="s">
        <v>15</v>
      </c>
      <c r="C29" s="8" t="s">
        <v>16</v>
      </c>
      <c r="D29" s="8" t="s">
        <v>17</v>
      </c>
      <c r="E29" s="8" t="s">
        <v>18</v>
      </c>
      <c r="F29" s="8" t="s">
        <v>19</v>
      </c>
      <c r="G29" s="8" t="s">
        <v>20</v>
      </c>
    </row>
    <row r="30" spans="1:10" ht="25.35" customHeight="1" thickBot="1" x14ac:dyDescent="0.3">
      <c r="A30" s="9"/>
      <c r="B30" s="10">
        <v>1060.1200000000003</v>
      </c>
      <c r="C30" s="11">
        <v>1384.63097062</v>
      </c>
      <c r="D30" s="11">
        <v>1133.0533750100001</v>
      </c>
      <c r="E30" s="11">
        <v>740.43863319000025</v>
      </c>
      <c r="F30" s="11">
        <v>737.73626284000011</v>
      </c>
      <c r="G30" s="12">
        <v>2.7023703499999998</v>
      </c>
    </row>
    <row r="31" spans="1:10" ht="13.8" thickTop="1" x14ac:dyDescent="0.25">
      <c r="E31" s="3"/>
    </row>
    <row r="33" spans="1:10" ht="20.399999999999999" x14ac:dyDescent="0.35">
      <c r="A33" s="6" t="s">
        <v>21</v>
      </c>
    </row>
    <row r="34" spans="1:10" x14ac:dyDescent="0.25">
      <c r="A34" s="3"/>
      <c r="B34" s="3"/>
      <c r="C34" s="3"/>
      <c r="D34" s="3"/>
      <c r="E34" s="3"/>
    </row>
    <row r="35" spans="1:10" ht="20.100000000000001" customHeight="1" thickBot="1" x14ac:dyDescent="0.3">
      <c r="A35" s="7"/>
      <c r="B35" s="13">
        <v>1</v>
      </c>
      <c r="C35" s="13">
        <v>2</v>
      </c>
      <c r="D35" s="13">
        <v>3</v>
      </c>
      <c r="E35" s="13">
        <v>4</v>
      </c>
      <c r="F35" s="13">
        <v>5</v>
      </c>
      <c r="G35" s="13">
        <v>6</v>
      </c>
      <c r="H35" s="13">
        <v>7</v>
      </c>
      <c r="I35" s="13">
        <v>8</v>
      </c>
      <c r="J35" s="13">
        <v>9</v>
      </c>
    </row>
    <row r="36" spans="1:10" ht="25.35" customHeight="1" x14ac:dyDescent="0.25">
      <c r="A36" s="14" t="s">
        <v>22</v>
      </c>
      <c r="B36" s="15">
        <v>157002285.96000013</v>
      </c>
      <c r="C36" s="16">
        <v>110544740.52</v>
      </c>
      <c r="D36" s="16">
        <v>33412.18</v>
      </c>
      <c r="E36" s="16">
        <v>340449722.06</v>
      </c>
      <c r="F36" s="16">
        <v>0</v>
      </c>
      <c r="G36" s="16">
        <v>57556500.849999987</v>
      </c>
      <c r="H36" s="16">
        <v>276146950.31999993</v>
      </c>
      <c r="I36" s="16">
        <v>191319763.11999997</v>
      </c>
      <c r="J36" s="17">
        <v>0</v>
      </c>
    </row>
    <row r="37" spans="1:10" ht="25.35" customHeight="1" x14ac:dyDescent="0.25">
      <c r="A37" s="18" t="s">
        <v>23</v>
      </c>
      <c r="B37" s="19">
        <v>254582619.15000015</v>
      </c>
      <c r="C37" s="20">
        <v>141643322.24999997</v>
      </c>
      <c r="D37" s="20">
        <v>111000</v>
      </c>
      <c r="E37" s="20">
        <v>374572513.35000008</v>
      </c>
      <c r="F37" s="20">
        <v>3000000</v>
      </c>
      <c r="G37" s="20">
        <v>94195839.679999992</v>
      </c>
      <c r="H37" s="20">
        <v>314021513.31999993</v>
      </c>
      <c r="I37" s="20">
        <v>202504162.87</v>
      </c>
      <c r="J37" s="21">
        <v>0</v>
      </c>
    </row>
    <row r="38" spans="1:10" ht="25.35" customHeight="1" x14ac:dyDescent="0.25">
      <c r="A38" s="18" t="s">
        <v>24</v>
      </c>
      <c r="B38" s="19">
        <v>157.00228596000014</v>
      </c>
      <c r="C38" s="20">
        <v>110.54474051999999</v>
      </c>
      <c r="D38" s="20">
        <v>3.341218E-2</v>
      </c>
      <c r="E38" s="20">
        <v>340.44972206</v>
      </c>
      <c r="F38" s="20">
        <v>0</v>
      </c>
      <c r="G38" s="20">
        <v>57.556500849999985</v>
      </c>
      <c r="H38" s="20">
        <v>276.14695031999992</v>
      </c>
      <c r="I38" s="20">
        <v>191.31976311999998</v>
      </c>
      <c r="J38" s="21">
        <v>0</v>
      </c>
    </row>
    <row r="39" spans="1:10" ht="25.35" customHeight="1" thickBot="1" x14ac:dyDescent="0.3">
      <c r="A39" s="22" t="s">
        <v>25</v>
      </c>
      <c r="B39" s="23">
        <v>254.58261915000014</v>
      </c>
      <c r="C39" s="24">
        <v>141.64332224999998</v>
      </c>
      <c r="D39" s="24">
        <v>0.111</v>
      </c>
      <c r="E39" s="24">
        <v>374.57251335000007</v>
      </c>
      <c r="F39" s="24">
        <v>3</v>
      </c>
      <c r="G39" s="24">
        <v>94.195839679999992</v>
      </c>
      <c r="H39" s="24">
        <v>314.02151331999994</v>
      </c>
      <c r="I39" s="24">
        <v>202.50416287000002</v>
      </c>
      <c r="J39" s="25">
        <v>0</v>
      </c>
    </row>
    <row r="40" spans="1:10" ht="13.8" thickTop="1" x14ac:dyDescent="0.25"/>
    <row r="42" spans="1:10" ht="20.399999999999999" x14ac:dyDescent="0.35">
      <c r="A42" s="6" t="s">
        <v>26</v>
      </c>
    </row>
    <row r="43" spans="1:10" x14ac:dyDescent="0.25">
      <c r="A43" s="3"/>
      <c r="B43" s="3"/>
      <c r="C43" s="3"/>
      <c r="D43" s="3"/>
      <c r="E43" s="3"/>
    </row>
    <row r="44" spans="1:10" ht="25.35" customHeight="1" x14ac:dyDescent="0.25">
      <c r="A44" s="26" t="s">
        <v>26</v>
      </c>
      <c r="B44" s="27">
        <f>F30</f>
        <v>737.73626284000011</v>
      </c>
    </row>
    <row r="45" spans="1:10" ht="25.35" customHeight="1" thickBot="1" x14ac:dyDescent="0.3">
      <c r="A45" s="22" t="s">
        <v>27</v>
      </c>
      <c r="B45" s="28">
        <f>G30</f>
        <v>2.7023703499999998</v>
      </c>
    </row>
    <row r="46" spans="1:10" ht="13.8" thickTop="1" x14ac:dyDescent="0.25"/>
  </sheetData>
  <sheetProtection password="CB01" sheet="1" objects="1" scenarios="1"/>
  <printOptions horizontalCentered="1" verticalCentered="1"/>
  <pageMargins left="0" right="0" top="0" bottom="0" header="0" footer="0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12</vt:i4>
      </vt:variant>
    </vt:vector>
  </HeadingPairs>
  <TitlesOfParts>
    <vt:vector size="17" baseType="lpstr">
      <vt:lpstr>Diba</vt:lpstr>
      <vt:lpstr>DibaAltres</vt:lpstr>
      <vt:lpstr>GrDespeses</vt:lpstr>
      <vt:lpstr>GrIngressos</vt:lpstr>
      <vt:lpstr>CGrafics</vt:lpstr>
      <vt:lpstr>GrDespeses!_12Àrea_d_impressió</vt:lpstr>
      <vt:lpstr>GrIngressos!_17Àrea_d_impressió</vt:lpstr>
      <vt:lpstr>Diba!_6Àrea_d_impressió</vt:lpstr>
      <vt:lpstr>DibaAltres!_7Àrea_d_impressió</vt:lpstr>
      <vt:lpstr>Diba!Àrea_d'impressió</vt:lpstr>
      <vt:lpstr>DibaAltres!Àrea_d'impressió</vt:lpstr>
      <vt:lpstr>GrDespeses!Àrea_d'impressió</vt:lpstr>
      <vt:lpstr>GrIngressos!Àrea_d'impressió</vt:lpstr>
      <vt:lpstr>pagdiba</vt:lpstr>
      <vt:lpstr>pagdibaaltres</vt:lpstr>
      <vt:lpstr>paggrdespeses</vt:lpstr>
      <vt:lpstr>paggringressos</vt:lpstr>
    </vt:vector>
  </TitlesOfParts>
  <Company>Diputació de Barcelona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sanzhs</dc:creator>
  <cp:lastModifiedBy>sanzhs</cp:lastModifiedBy>
  <dcterms:created xsi:type="dcterms:W3CDTF">2022-11-14T08:52:11Z</dcterms:created>
  <dcterms:modified xsi:type="dcterms:W3CDTF">2022-11-14T09:41:41Z</dcterms:modified>
</cp:coreProperties>
</file>