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CO\Dades\Tec1\Comptabilitat\CPressupostaria\Historics\"/>
    </mc:Choice>
  </mc:AlternateContent>
  <xr:revisionPtr revIDLastSave="0" documentId="13_ncr:1_{E0B3E544-A40F-4B35-9674-2C7FED202635}" xr6:coauthVersionLast="47" xr6:coauthVersionMax="47" xr10:uidLastSave="{00000000-0000-0000-0000-000000000000}"/>
  <bookViews>
    <workbookView xWindow="-120" yWindow="-120" windowWidth="29040" windowHeight="15840" xr2:uid="{3CC744E4-4AC0-435B-A865-3FD4FF1AFE9D}"/>
  </bookViews>
  <sheets>
    <sheet name="Diba" sheetId="5" r:id="rId1"/>
    <sheet name="DibaAltres" sheetId="4" r:id="rId2"/>
    <sheet name="GrIngressos" sheetId="3" r:id="rId3"/>
    <sheet name="GrDespeses" sheetId="2" r:id="rId4"/>
    <sheet name="CGrafics" sheetId="1" r:id="rId5"/>
  </sheets>
  <externalReferences>
    <externalReference r:id="rId6"/>
  </externalReferences>
  <definedNames>
    <definedName name="_12Àrea_d_impressió" localSheetId="3">GrDespeses!$A$1:$L$84</definedName>
    <definedName name="_17Àrea_d_impressió" localSheetId="2">GrIngressos!$A$1:$L$84</definedName>
    <definedName name="_6Àrea_d_impressió" localSheetId="0">Diba!$A$1:$K$68</definedName>
    <definedName name="_7Àrea_d_impressió" localSheetId="1">DibaAltres!$A$1:$K$11</definedName>
    <definedName name="any">[1]RangsClau!$C$22</definedName>
    <definedName name="area">[1]RangsClau!$C$8</definedName>
    <definedName name="_xlnm.Print_Area" localSheetId="0">Diba!$A$1:$K$68</definedName>
    <definedName name="_xlnm.Print_Area" localSheetId="1">DibaAltres!$A$1:$K$11</definedName>
    <definedName name="_xlnm.Print_Area" localSheetId="3">GrDespeses!$A$1:$L$84</definedName>
    <definedName name="_xlnm.Print_Area" localSheetId="2">GrIngressos!$A$1:$L$84</definedName>
    <definedName name="data">[1]RangsClau!$C$19</definedName>
    <definedName name="datadsignatura">[1]RangsClau!$C$24</definedName>
    <definedName name="dextraccio">[1]Control!$E$4</definedName>
    <definedName name="dia">[1]RangsClau!$C$20</definedName>
    <definedName name="dinforme">[1]Control!$C$4</definedName>
    <definedName name="epigraf">[1]RangsClau!$C$13</definedName>
    <definedName name="extraccio">[1]RangsClau!$C$23</definedName>
    <definedName name="impportadaaltresdades">[1]Impressio!$C$39</definedName>
    <definedName name="impportadacomparat">[1]Impressio!$C$17</definedName>
    <definedName name="impportadaconsorcis">[1]Impressio!$C$48</definedName>
    <definedName name="impportadadanteriorsparees">[1]Impressio!$C$68</definedName>
    <definedName name="impportadadiba">[1]Impressio!$C$9</definedName>
    <definedName name="impportadaliquidacioppst">[1]Impressio!$C$32</definedName>
    <definedName name="impportadanopressupt">[1]Impressio!$C$28</definedName>
    <definedName name="impportadaorganismes">[1]Impressio!$C$43</definedName>
    <definedName name="impportadapdespesesparees">[1]Impressio!$C$66</definedName>
    <definedName name="impportadapingressosparees">[1]Impressio!$C$65</definedName>
    <definedName name="impportadaqcomandament">[1]Impressio!$C$36</definedName>
    <definedName name="impportadaromanent">[1]Impressio!$C$34</definedName>
    <definedName name="impportadaromanentsparees">[1]Impressio!$C$67</definedName>
    <definedName name="impportadatancats">[1]Impressio!$C$14</definedName>
    <definedName name="impportadatresoreria">[1]Impressio!$C$26</definedName>
    <definedName name="mes">[1]RangsClau!$C$21</definedName>
    <definedName name="nota1">[1]RangsClau!$C$30</definedName>
    <definedName name="organ">[1]RangsClau!$C$9</definedName>
    <definedName name="pagdiba">Diba!$A$1:$K$68</definedName>
    <definedName name="pagdibaaltres">DibaAltres!$A$1:$K$11</definedName>
    <definedName name="paggrdespeses">GrDespeses!$A$1:$L$84</definedName>
    <definedName name="paggringressos">GrIngressos!$A$1:$L$84</definedName>
    <definedName name="paginar">[1]Index!$F$64</definedName>
    <definedName name="report">[1]RangsClau!$C$16</definedName>
    <definedName name="servei">[1]RangsClau!$C$10</definedName>
    <definedName name="taxadcreixement">[1]RangsClau!$C$29</definedName>
    <definedName name="tindex">[1]Taules!$B$40:$I$54</definedName>
    <definedName name="titol">[1]RangsClau!$C$12</definedName>
    <definedName name="tmesos">[1]Taules!$B$7:$H$19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5" l="1"/>
  <c r="E54" i="5"/>
  <c r="F54" i="5"/>
  <c r="G54" i="5"/>
  <c r="H54" i="5"/>
  <c r="I54" i="5"/>
  <c r="D55" i="5"/>
  <c r="E55" i="5"/>
  <c r="F55" i="5"/>
  <c r="G55" i="5"/>
  <c r="H55" i="5"/>
  <c r="I55" i="5"/>
  <c r="D56" i="5"/>
  <c r="E56" i="5"/>
  <c r="F56" i="5"/>
  <c r="G56" i="5"/>
  <c r="H56" i="5"/>
  <c r="I56" i="5"/>
  <c r="K70" i="4"/>
  <c r="B25" i="4"/>
  <c r="E25" i="4"/>
  <c r="I25" i="4"/>
  <c r="H25" i="4"/>
  <c r="K7" i="4"/>
  <c r="A3" i="4"/>
  <c r="D25" i="4" l="1"/>
  <c r="G25" i="4"/>
  <c r="F25" i="4"/>
  <c r="B59" i="5"/>
  <c r="B47" i="5"/>
  <c r="K7" i="5"/>
  <c r="A3" i="5"/>
  <c r="K25" i="4" l="1"/>
  <c r="I59" i="5"/>
  <c r="D59" i="5"/>
  <c r="H59" i="5"/>
  <c r="G59" i="5" l="1"/>
  <c r="E59" i="5"/>
  <c r="F59" i="5" l="1"/>
</calcChain>
</file>

<file path=xl/sharedStrings.xml><?xml version="1.0" encoding="utf-8"?>
<sst xmlns="http://schemas.openxmlformats.org/spreadsheetml/2006/main" count="139" uniqueCount="82">
  <si>
    <t>calculs per gràfics del pressupost actual</t>
  </si>
  <si>
    <t>ingressos</t>
  </si>
  <si>
    <t>Previsions inicials</t>
  </si>
  <si>
    <t>Previsions definitives</t>
  </si>
  <si>
    <t>Drets reconeguts nets</t>
  </si>
  <si>
    <t>Cobraments realitzats</t>
  </si>
  <si>
    <t>Pendent de cobrament</t>
  </si>
  <si>
    <t>drets reconeguts nets</t>
  </si>
  <si>
    <t>previsions definitives</t>
  </si>
  <si>
    <t>drets milions</t>
  </si>
  <si>
    <t>definitives milions</t>
  </si>
  <si>
    <t>ingressos nets</t>
  </si>
  <si>
    <t>recaptació neta</t>
  </si>
  <si>
    <t>pendent de cobrament</t>
  </si>
  <si>
    <t>despeses</t>
  </si>
  <si>
    <t>Crèdits inicials</t>
  </si>
  <si>
    <t>Crèdits definitius</t>
  </si>
  <si>
    <t>Disposicions</t>
  </si>
  <si>
    <t>Obligacions reconegudes</t>
  </si>
  <si>
    <t>Pagaments realitzats</t>
  </si>
  <si>
    <t>Pendent de pagament</t>
  </si>
  <si>
    <t>obligacions reconegudes</t>
  </si>
  <si>
    <t>despeses compromeses</t>
  </si>
  <si>
    <t>crèdits definitius</t>
  </si>
  <si>
    <t>despeses compr. milions</t>
  </si>
  <si>
    <t>crèdits definitius milions</t>
  </si>
  <si>
    <t>pagaments</t>
  </si>
  <si>
    <t>pendent de pagament</t>
  </si>
  <si>
    <t>Intervenció General</t>
  </si>
  <si>
    <t xml:space="preserve"> </t>
  </si>
  <si>
    <t>exercici corrent</t>
  </si>
  <si>
    <t>resum per capítols</t>
  </si>
  <si>
    <t>capítol pressupostari</t>
  </si>
  <si>
    <t>Crèdits
definitius</t>
  </si>
  <si>
    <t>Despeses autoritzades</t>
  </si>
  <si>
    <t>Despeses compromeses</t>
  </si>
  <si>
    <t>Crèdit
disponible</t>
  </si>
  <si>
    <t>Romanents
de crèdit</t>
  </si>
  <si>
    <t>%
(C)/(A)</t>
  </si>
  <si>
    <t>(A)</t>
  </si>
  <si>
    <t>(B)</t>
  </si>
  <si>
    <t>(C)</t>
  </si>
  <si>
    <t>(D)</t>
  </si>
  <si>
    <t>(E)</t>
  </si>
  <si>
    <t>(F) = (A)-(D)</t>
  </si>
  <si>
    <t>(G)</t>
  </si>
  <si>
    <t>Despeses de personal</t>
  </si>
  <si>
    <t>Despeses béns corrents i serveis</t>
  </si>
  <si>
    <t>Despeses financeres</t>
  </si>
  <si>
    <t>Transferències corrents</t>
  </si>
  <si>
    <t>Fons de contingència i altres impr.</t>
  </si>
  <si>
    <t>Despeses corrents (D1)</t>
  </si>
  <si>
    <t>Inversions reals</t>
  </si>
  <si>
    <t>Transferències capital</t>
  </si>
  <si>
    <t>Despeses de capital (D2)</t>
  </si>
  <si>
    <t>Actius financers</t>
  </si>
  <si>
    <t>Passius financers</t>
  </si>
  <si>
    <t>Despeses financeres (D3)</t>
  </si>
  <si>
    <t>Pressupost
inicial</t>
  </si>
  <si>
    <t>Modificacions</t>
  </si>
  <si>
    <t>Pressupost
actual</t>
  </si>
  <si>
    <t>Drets reconeguts
nets</t>
  </si>
  <si>
    <t>Recaptació</t>
  </si>
  <si>
    <t>%
(D)/(C)</t>
  </si>
  <si>
    <t>(C) = (A)+(B)</t>
  </si>
  <si>
    <t>(F) = (D)+(E)</t>
  </si>
  <si>
    <t>Impostos directes</t>
  </si>
  <si>
    <t>Impostos indirectes</t>
  </si>
  <si>
    <t>Taxes i altres ingressos</t>
  </si>
  <si>
    <t>Ingressos patrimonials</t>
  </si>
  <si>
    <t>Ingressos corrents (I1)</t>
  </si>
  <si>
    <t>Alienació de béns</t>
  </si>
  <si>
    <t>Ingressos de capital (I2)</t>
  </si>
  <si>
    <t>Ingressos financers (I3)</t>
  </si>
  <si>
    <t>Total d'ingressos</t>
  </si>
  <si>
    <t>Obligacions
reconegudes</t>
  </si>
  <si>
    <t>Pagaments</t>
  </si>
  <si>
    <t>diferències</t>
  </si>
  <si>
    <t>en operacions corrents            (I1)-(D1)</t>
  </si>
  <si>
    <t>en operacions de capital         (I2)-(D2)</t>
  </si>
  <si>
    <t>en operacions financeres        (I3)-(D3)</t>
  </si>
  <si>
    <t>30 de setembre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</si>
</sst>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.00\ _€_-;\-* #,##0.00\ _€_-;_-* &quot;-&quot;??\ _€_-;_-@_-"/>
    <numFmt numFmtId="166" formatCode="0.0%"/>
  </numFmts>
  <fonts count="28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color indexed="29"/>
      <name val="Arial Narrow"/>
      <family val="2"/>
    </font>
    <font>
      <b/>
      <sz val="26"/>
      <color indexed="29"/>
      <name val="Arial Narrow"/>
      <family val="2"/>
    </font>
    <font>
      <b/>
      <u/>
      <sz val="16"/>
      <name val="Arial Narrow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b/>
      <sz val="12"/>
      <name val="Arial Narrow"/>
      <family val="2"/>
    </font>
    <font>
      <b/>
      <sz val="14"/>
      <color indexed="8"/>
      <name val="Arial"/>
      <family val="2"/>
    </font>
    <font>
      <b/>
      <sz val="10"/>
      <color indexed="29"/>
      <name val="Arial Narrow"/>
      <family val="2"/>
    </font>
    <font>
      <sz val="8"/>
      <color indexed="23"/>
      <name val="Arial"/>
      <family val="2"/>
    </font>
    <font>
      <b/>
      <sz val="11"/>
      <color indexed="16"/>
      <name val="Times New Roman"/>
      <family val="1"/>
    </font>
    <font>
      <b/>
      <sz val="24"/>
      <color indexed="9"/>
      <name val="Arial Narrow"/>
      <family val="2"/>
    </font>
    <font>
      <b/>
      <sz val="24"/>
      <color indexed="60"/>
      <name val="Arial Narrow"/>
      <family val="2"/>
    </font>
    <font>
      <b/>
      <sz val="14"/>
      <color indexed="29"/>
      <name val="Arial Narrow"/>
      <family val="2"/>
    </font>
    <font>
      <b/>
      <sz val="22"/>
      <color indexed="8"/>
      <name val="Arial Narrow"/>
      <family val="2"/>
    </font>
    <font>
      <b/>
      <sz val="22"/>
      <name val="Arial Narrow"/>
      <family val="2"/>
    </font>
    <font>
      <sz val="26"/>
      <color indexed="29"/>
      <name val="Arial Narrow"/>
      <family val="2"/>
    </font>
    <font>
      <b/>
      <sz val="18"/>
      <color indexed="10"/>
      <name val="Times New Roman"/>
      <family val="1"/>
    </font>
    <font>
      <b/>
      <sz val="16"/>
      <name val="Arial Narrow"/>
      <family val="2"/>
    </font>
    <font>
      <sz val="11"/>
      <name val="Arial Narrow"/>
      <family val="2"/>
    </font>
    <font>
      <sz val="10"/>
      <color indexed="23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b/>
      <sz val="10"/>
      <color indexed="23"/>
      <name val="Arial Narrow"/>
      <family val="2"/>
    </font>
    <font>
      <sz val="10"/>
      <color indexed="23"/>
      <name val="Arial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mediumGray">
        <fgColor indexed="40"/>
        <bgColor indexed="41"/>
      </patternFill>
    </fill>
    <fill>
      <patternFill patternType="solid">
        <fgColor indexed="4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/>
      <right/>
      <top style="medium">
        <color indexed="16"/>
      </top>
      <bottom/>
      <diagonal/>
    </border>
    <border>
      <left/>
      <right/>
      <top/>
      <bottom style="medium">
        <color indexed="16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4" fontId="0" fillId="0" borderId="0" xfId="0" applyNumberFormat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6" fillId="2" borderId="1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indent="1"/>
    </xf>
    <xf numFmtId="4" fontId="8" fillId="3" borderId="4" xfId="1" applyNumberFormat="1" applyFont="1" applyFill="1" applyBorder="1" applyAlignment="1">
      <alignment horizontal="right" vertical="center" indent="1"/>
    </xf>
    <xf numFmtId="4" fontId="8" fillId="3" borderId="5" xfId="1" applyNumberFormat="1" applyFont="1" applyFill="1" applyBorder="1" applyAlignment="1">
      <alignment horizontal="right" vertical="center" indent="1"/>
    </xf>
    <xf numFmtId="4" fontId="8" fillId="3" borderId="6" xfId="1" applyNumberFormat="1" applyFont="1" applyFill="1" applyBorder="1" applyAlignment="1">
      <alignment horizontal="right" vertical="center" indent="1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indent="1"/>
    </xf>
    <xf numFmtId="4" fontId="8" fillId="3" borderId="8" xfId="1" applyNumberFormat="1" applyFont="1" applyFill="1" applyBorder="1" applyAlignment="1">
      <alignment horizontal="right" vertical="center" indent="1"/>
    </xf>
    <xf numFmtId="4" fontId="8" fillId="3" borderId="9" xfId="1" applyNumberFormat="1" applyFont="1" applyFill="1" applyBorder="1" applyAlignment="1">
      <alignment horizontal="right" vertical="center" indent="1"/>
    </xf>
    <xf numFmtId="4" fontId="8" fillId="3" borderId="10" xfId="1" applyNumberFormat="1" applyFont="1" applyFill="1" applyBorder="1" applyAlignment="1">
      <alignment horizontal="right" vertical="center" indent="1"/>
    </xf>
    <xf numFmtId="0" fontId="6" fillId="2" borderId="11" xfId="0" applyFont="1" applyFill="1" applyBorder="1" applyAlignment="1">
      <alignment horizontal="left" vertical="center" indent="1"/>
    </xf>
    <xf numFmtId="4" fontId="8" fillId="3" borderId="12" xfId="1" applyNumberFormat="1" applyFont="1" applyFill="1" applyBorder="1" applyAlignment="1">
      <alignment horizontal="right" vertical="center" indent="1"/>
    </xf>
    <xf numFmtId="4" fontId="8" fillId="3" borderId="13" xfId="1" applyNumberFormat="1" applyFont="1" applyFill="1" applyBorder="1" applyAlignment="1">
      <alignment horizontal="right" vertical="center" indent="1"/>
    </xf>
    <xf numFmtId="4" fontId="8" fillId="3" borderId="14" xfId="1" applyNumberFormat="1" applyFont="1" applyFill="1" applyBorder="1" applyAlignment="1">
      <alignment horizontal="right" vertical="center" indent="1"/>
    </xf>
    <xf numFmtId="0" fontId="6" fillId="2" borderId="15" xfId="0" applyFont="1" applyFill="1" applyBorder="1" applyAlignment="1">
      <alignment horizontal="left" vertical="center" indent="1"/>
    </xf>
    <xf numFmtId="4" fontId="8" fillId="3" borderId="16" xfId="1" applyNumberFormat="1" applyFont="1" applyFill="1" applyBorder="1" applyAlignment="1">
      <alignment horizontal="right" vertical="center" indent="1"/>
    </xf>
    <xf numFmtId="4" fontId="8" fillId="3" borderId="17" xfId="1" applyNumberFormat="1" applyFont="1" applyFill="1" applyBorder="1" applyAlignment="1">
      <alignment horizontal="right" vertical="center" indent="1"/>
    </xf>
    <xf numFmtId="4" fontId="8" fillId="3" borderId="18" xfId="1" applyNumberFormat="1" applyFont="1" applyFill="1" applyBorder="1" applyAlignment="1">
      <alignment horizontal="right" vertical="center" indent="1"/>
    </xf>
    <xf numFmtId="0" fontId="6" fillId="2" borderId="19" xfId="0" applyFont="1" applyFill="1" applyBorder="1" applyAlignment="1">
      <alignment horizontal="left" vertical="center" indent="1"/>
    </xf>
    <xf numFmtId="4" fontId="8" fillId="3" borderId="20" xfId="1" applyNumberFormat="1" applyFont="1" applyFill="1" applyBorder="1" applyAlignment="1">
      <alignment horizontal="right" vertical="center" indent="1"/>
    </xf>
    <xf numFmtId="4" fontId="8" fillId="3" borderId="21" xfId="1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right" indent="1"/>
    </xf>
    <xf numFmtId="0" fontId="0" fillId="0" borderId="22" xfId="0" applyBorder="1"/>
    <xf numFmtId="0" fontId="0" fillId="0" borderId="23" xfId="0" applyBorder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6" fillId="0" borderId="24" xfId="0" applyFont="1" applyBorder="1" applyAlignment="1">
      <alignment horizontal="left" indent="1"/>
    </xf>
    <xf numFmtId="0" fontId="0" fillId="0" borderId="24" xfId="0" applyBorder="1"/>
    <xf numFmtId="0" fontId="17" fillId="0" borderId="24" xfId="0" applyFont="1" applyBorder="1" applyAlignment="1">
      <alignment horizontal="right" indent="1"/>
    </xf>
    <xf numFmtId="0" fontId="16" fillId="0" borderId="25" xfId="0" applyFont="1" applyBorder="1" applyAlignment="1">
      <alignment horizontal="left" indent="1"/>
    </xf>
    <xf numFmtId="0" fontId="0" fillId="0" borderId="25" xfId="0" applyBorder="1"/>
    <xf numFmtId="0" fontId="15" fillId="0" borderId="0" xfId="0" applyFont="1" applyAlignment="1">
      <alignment horizontal="right" indent="1"/>
    </xf>
    <xf numFmtId="0" fontId="18" fillId="0" borderId="0" xfId="0" applyFont="1" applyAlignment="1">
      <alignment horizontal="left" indent="1"/>
    </xf>
    <xf numFmtId="165" fontId="0" fillId="0" borderId="0" xfId="0" applyNumberFormat="1"/>
    <xf numFmtId="165" fontId="19" fillId="0" borderId="0" xfId="0" applyNumberFormat="1" applyFont="1" applyAlignment="1">
      <alignment horizontal="right"/>
    </xf>
    <xf numFmtId="0" fontId="8" fillId="0" borderId="26" xfId="0" applyFont="1" applyBorder="1" applyAlignment="1">
      <alignment horizontal="center" wrapText="1"/>
    </xf>
    <xf numFmtId="165" fontId="8" fillId="0" borderId="26" xfId="0" applyNumberFormat="1" applyFont="1" applyBorder="1" applyAlignment="1">
      <alignment horizontal="center" wrapText="1"/>
    </xf>
    <xf numFmtId="165" fontId="8" fillId="0" borderId="27" xfId="0" applyNumberFormat="1" applyFont="1" applyBorder="1" applyAlignment="1">
      <alignment horizontal="center" wrapText="1"/>
    </xf>
    <xf numFmtId="49" fontId="8" fillId="0" borderId="26" xfId="0" applyNumberFormat="1" applyFont="1" applyBorder="1" applyAlignment="1">
      <alignment horizontal="center" wrapText="1"/>
    </xf>
    <xf numFmtId="0" fontId="8" fillId="0" borderId="29" xfId="0" quotePrefix="1" applyFont="1" applyBorder="1" applyAlignment="1">
      <alignment horizontal="center" vertical="center" wrapText="1"/>
    </xf>
    <xf numFmtId="0" fontId="8" fillId="0" borderId="27" xfId="0" quotePrefix="1" applyFont="1" applyBorder="1" applyAlignment="1">
      <alignment horizontal="center" vertical="center" wrapText="1"/>
    </xf>
    <xf numFmtId="0" fontId="21" fillId="0" borderId="30" xfId="0" applyFont="1" applyBorder="1" applyAlignment="1">
      <alignment horizontal="left" indent="1"/>
    </xf>
    <xf numFmtId="4" fontId="21" fillId="0" borderId="30" xfId="0" applyNumberFormat="1" applyFont="1" applyBorder="1" applyAlignment="1">
      <alignment horizontal="left"/>
    </xf>
    <xf numFmtId="165" fontId="21" fillId="0" borderId="31" xfId="0" applyNumberFormat="1" applyFont="1" applyBorder="1"/>
    <xf numFmtId="165" fontId="21" fillId="0" borderId="32" xfId="0" applyNumberFormat="1" applyFont="1" applyBorder="1"/>
    <xf numFmtId="165" fontId="21" fillId="0" borderId="33" xfId="0" applyNumberFormat="1" applyFont="1" applyBorder="1"/>
    <xf numFmtId="165" fontId="21" fillId="0" borderId="34" xfId="0" applyNumberFormat="1" applyFont="1" applyBorder="1" applyAlignment="1">
      <alignment horizontal="right"/>
    </xf>
    <xf numFmtId="165" fontId="21" fillId="0" borderId="0" xfId="0" applyNumberFormat="1" applyFont="1" applyAlignment="1">
      <alignment horizontal="right"/>
    </xf>
    <xf numFmtId="166" fontId="22" fillId="0" borderId="30" xfId="0" applyNumberFormat="1" applyFont="1" applyBorder="1" applyAlignment="1">
      <alignment horizontal="right"/>
    </xf>
    <xf numFmtId="165" fontId="21" fillId="0" borderId="35" xfId="0" applyNumberFormat="1" applyFont="1" applyBorder="1"/>
    <xf numFmtId="165" fontId="21" fillId="0" borderId="36" xfId="0" applyNumberFormat="1" applyFont="1" applyBorder="1" applyAlignment="1">
      <alignment horizontal="right"/>
    </xf>
    <xf numFmtId="0" fontId="23" fillId="0" borderId="37" xfId="0" applyFont="1" applyBorder="1" applyAlignment="1">
      <alignment horizontal="left" indent="1"/>
    </xf>
    <xf numFmtId="4" fontId="23" fillId="0" borderId="38" xfId="0" applyNumberFormat="1" applyFont="1" applyBorder="1" applyAlignment="1">
      <alignment horizontal="left"/>
    </xf>
    <xf numFmtId="0" fontId="24" fillId="0" borderId="39" xfId="0" applyFont="1" applyBorder="1"/>
    <xf numFmtId="165" fontId="23" fillId="0" borderId="40" xfId="0" applyNumberFormat="1" applyFont="1" applyBorder="1"/>
    <xf numFmtId="165" fontId="23" fillId="0" borderId="41" xfId="0" applyNumberFormat="1" applyFont="1" applyBorder="1"/>
    <xf numFmtId="166" fontId="25" fillId="0" borderId="42" xfId="1" applyNumberFormat="1" applyFont="1" applyBorder="1" applyAlignment="1">
      <alignment horizontal="right"/>
    </xf>
    <xf numFmtId="165" fontId="21" fillId="0" borderId="43" xfId="0" applyNumberFormat="1" applyFont="1" applyBorder="1"/>
    <xf numFmtId="0" fontId="21" fillId="0" borderId="0" xfId="0" applyFont="1" applyAlignment="1">
      <alignment horizontal="left" indent="1"/>
    </xf>
    <xf numFmtId="4" fontId="21" fillId="0" borderId="0" xfId="0" applyNumberFormat="1" applyFont="1" applyAlignment="1">
      <alignment horizontal="left"/>
    </xf>
    <xf numFmtId="165" fontId="21" fillId="0" borderId="44" xfId="0" applyNumberFormat="1" applyFont="1" applyBorder="1"/>
    <xf numFmtId="165" fontId="21" fillId="0" borderId="45" xfId="0" applyNumberFormat="1" applyFont="1" applyBorder="1"/>
    <xf numFmtId="165" fontId="21" fillId="0" borderId="46" xfId="0" applyNumberFormat="1" applyFont="1" applyBorder="1"/>
    <xf numFmtId="165" fontId="21" fillId="0" borderId="47" xfId="0" applyNumberFormat="1" applyFont="1" applyBorder="1" applyAlignment="1">
      <alignment horizontal="right"/>
    </xf>
    <xf numFmtId="0" fontId="1" fillId="0" borderId="0" xfId="0" applyFont="1" applyAlignment="1">
      <alignment horizontal="left" indent="1"/>
    </xf>
    <xf numFmtId="165" fontId="21" fillId="0" borderId="48" xfId="0" applyNumberFormat="1" applyFont="1" applyBorder="1"/>
    <xf numFmtId="165" fontId="21" fillId="0" borderId="49" xfId="0" applyNumberFormat="1" applyFont="1" applyBorder="1"/>
    <xf numFmtId="165" fontId="21" fillId="0" borderId="50" xfId="0" applyNumberFormat="1" applyFont="1" applyBorder="1"/>
    <xf numFmtId="165" fontId="21" fillId="0" borderId="51" xfId="0" applyNumberFormat="1" applyFont="1" applyBorder="1" applyAlignment="1">
      <alignment horizontal="right"/>
    </xf>
    <xf numFmtId="166" fontId="22" fillId="0" borderId="52" xfId="0" applyNumberFormat="1" applyFont="1" applyBorder="1" applyAlignment="1">
      <alignment horizontal="right"/>
    </xf>
    <xf numFmtId="166" fontId="26" fillId="0" borderId="0" xfId="0" applyNumberFormat="1" applyFont="1"/>
    <xf numFmtId="0" fontId="20" fillId="0" borderId="0" xfId="0" applyFont="1" applyAlignment="1">
      <alignment horizontal="right" vertical="center"/>
    </xf>
    <xf numFmtId="165" fontId="27" fillId="0" borderId="53" xfId="0" applyNumberFormat="1" applyFont="1" applyBorder="1" applyAlignment="1">
      <alignment horizontal="right" vertical="center"/>
    </xf>
    <xf numFmtId="165" fontId="27" fillId="0" borderId="0" xfId="0" applyNumberFormat="1" applyFont="1" applyAlignment="1">
      <alignment horizontal="right" vertical="center"/>
    </xf>
    <xf numFmtId="166" fontId="25" fillId="0" borderId="42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0" fontId="8" fillId="0" borderId="0" xfId="0" quotePrefix="1" applyFont="1" applyAlignment="1">
      <alignment horizontal="center" vertical="center" wrapText="1"/>
    </xf>
    <xf numFmtId="165" fontId="21" fillId="0" borderId="0" xfId="0" applyNumberFormat="1" applyFont="1"/>
    <xf numFmtId="166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left" indent="1"/>
    </xf>
    <xf numFmtId="4" fontId="23" fillId="0" borderId="0" xfId="0" applyNumberFormat="1" applyFont="1" applyAlignment="1">
      <alignment horizontal="left"/>
    </xf>
    <xf numFmtId="0" fontId="24" fillId="0" borderId="0" xfId="0" applyFont="1"/>
    <xf numFmtId="165" fontId="23" fillId="0" borderId="0" xfId="0" applyNumberFormat="1" applyFont="1"/>
    <xf numFmtId="166" fontId="25" fillId="0" borderId="0" xfId="1" applyNumberFormat="1" applyFont="1" applyFill="1" applyBorder="1" applyAlignment="1">
      <alignment horizontal="right"/>
    </xf>
    <xf numFmtId="166" fontId="25" fillId="0" borderId="0" xfId="1" applyNumberFormat="1" applyFont="1" applyFill="1" applyBorder="1" applyAlignment="1">
      <alignment horizontal="right" vertical="center"/>
    </xf>
    <xf numFmtId="165" fontId="21" fillId="0" borderId="54" xfId="0" applyNumberFormat="1" applyFont="1" applyBorder="1"/>
    <xf numFmtId="165" fontId="21" fillId="0" borderId="34" xfId="0" applyNumberFormat="1" applyFont="1" applyBorder="1"/>
    <xf numFmtId="165" fontId="21" fillId="0" borderId="55" xfId="0" applyNumberFormat="1" applyFont="1" applyBorder="1"/>
    <xf numFmtId="165" fontId="21" fillId="0" borderId="56" xfId="0" applyNumberFormat="1" applyFont="1" applyBorder="1"/>
    <xf numFmtId="165" fontId="21" fillId="0" borderId="57" xfId="0" applyNumberFormat="1" applyFont="1" applyBorder="1"/>
    <xf numFmtId="165" fontId="21" fillId="0" borderId="41" xfId="0" applyNumberFormat="1" applyFont="1" applyBorder="1"/>
    <xf numFmtId="165" fontId="21" fillId="0" borderId="58" xfId="0" applyNumberFormat="1" applyFont="1" applyBorder="1"/>
    <xf numFmtId="165" fontId="23" fillId="0" borderId="42" xfId="0" applyNumberFormat="1" applyFont="1" applyBorder="1"/>
    <xf numFmtId="165" fontId="21" fillId="0" borderId="59" xfId="0" applyNumberFormat="1" applyFont="1" applyBorder="1"/>
    <xf numFmtId="165" fontId="21" fillId="0" borderId="47" xfId="0" applyNumberFormat="1" applyFont="1" applyBorder="1"/>
    <xf numFmtId="165" fontId="21" fillId="0" borderId="60" xfId="0" applyNumberFormat="1" applyFont="1" applyBorder="1"/>
    <xf numFmtId="4" fontId="21" fillId="0" borderId="0" xfId="0" applyNumberFormat="1" applyFont="1" applyAlignment="1">
      <alignment horizontal="left" indent="1"/>
    </xf>
    <xf numFmtId="164" fontId="21" fillId="0" borderId="61" xfId="1" applyFont="1" applyBorder="1"/>
    <xf numFmtId="164" fontId="21" fillId="0" borderId="62" xfId="1" applyFont="1" applyBorder="1"/>
    <xf numFmtId="164" fontId="21" fillId="0" borderId="63" xfId="1" applyFont="1" applyBorder="1"/>
    <xf numFmtId="164" fontId="21" fillId="0" borderId="64" xfId="1" applyFont="1" applyBorder="1"/>
    <xf numFmtId="164" fontId="21" fillId="0" borderId="65" xfId="1" applyFont="1" applyBorder="1"/>
    <xf numFmtId="164" fontId="21" fillId="0" borderId="0" xfId="1" applyFont="1" applyBorder="1"/>
    <xf numFmtId="4" fontId="21" fillId="0" borderId="30" xfId="0" applyNumberFormat="1" applyFont="1" applyBorder="1" applyAlignment="1">
      <alignment horizontal="left" indent="1"/>
    </xf>
    <xf numFmtId="4" fontId="21" fillId="0" borderId="31" xfId="1" applyNumberFormat="1" applyFont="1" applyBorder="1"/>
    <xf numFmtId="4" fontId="21" fillId="0" borderId="32" xfId="1" applyNumberFormat="1" applyFont="1" applyBorder="1"/>
    <xf numFmtId="4" fontId="21" fillId="0" borderId="35" xfId="1" applyNumberFormat="1" applyFont="1" applyBorder="1"/>
    <xf numFmtId="4" fontId="21" fillId="0" borderId="55" xfId="1" applyNumberFormat="1" applyFont="1" applyBorder="1"/>
    <xf numFmtId="4" fontId="21" fillId="0" borderId="34" xfId="1" applyNumberFormat="1" applyFont="1" applyBorder="1"/>
    <xf numFmtId="4" fontId="21" fillId="0" borderId="0" xfId="1" applyNumberFormat="1" applyFont="1" applyBorder="1"/>
    <xf numFmtId="4" fontId="21" fillId="0" borderId="66" xfId="1" applyNumberFormat="1" applyFont="1" applyBorder="1"/>
    <xf numFmtId="4" fontId="21" fillId="0" borderId="45" xfId="1" applyNumberFormat="1" applyFont="1" applyBorder="1"/>
    <xf numFmtId="4" fontId="21" fillId="0" borderId="46" xfId="1" applyNumberFormat="1" applyFont="1" applyBorder="1"/>
    <xf numFmtId="4" fontId="21" fillId="0" borderId="59" xfId="1" applyNumberFormat="1" applyFont="1" applyBorder="1"/>
    <xf numFmtId="4" fontId="21" fillId="0" borderId="47" xfId="1" applyNumberFormat="1" applyFont="1" applyBorder="1"/>
    <xf numFmtId="164" fontId="21" fillId="0" borderId="67" xfId="1" applyFont="1" applyBorder="1"/>
    <xf numFmtId="164" fontId="21" fillId="0" borderId="49" xfId="1" applyFont="1" applyBorder="1"/>
    <xf numFmtId="164" fontId="21" fillId="0" borderId="50" xfId="1" applyFont="1" applyBorder="1"/>
    <xf numFmtId="164" fontId="21" fillId="0" borderId="60" xfId="1" applyFont="1" applyBorder="1"/>
    <xf numFmtId="164" fontId="21" fillId="0" borderId="51" xfId="1" applyFont="1" applyBorder="1"/>
    <xf numFmtId="49" fontId="0" fillId="0" borderId="0" xfId="0" applyNumberFormat="1" applyAlignment="1">
      <alignment horizontal="right"/>
    </xf>
    <xf numFmtId="49" fontId="10" fillId="0" borderId="0" xfId="0" applyNumberFormat="1" applyFont="1" applyAlignment="1">
      <alignment horizontal="right" indent="1"/>
    </xf>
    <xf numFmtId="0" fontId="20" fillId="0" borderId="0" xfId="0" applyFont="1" applyAlignment="1">
      <alignment horizontal="left" indent="1"/>
    </xf>
    <xf numFmtId="0" fontId="20" fillId="0" borderId="28" xfId="0" applyFont="1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28" xfId="0" applyBorder="1" applyAlignment="1">
      <alignment horizontal="left" inden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Ingressos - Exercici corrent</a:t>
            </a:r>
          </a:p>
        </c:rich>
      </c:tx>
      <c:layout>
        <c:manualLayout>
          <c:xMode val="edge"/>
          <c:yMode val="edge"/>
          <c:x val="0.33124999999999999"/>
          <c:y val="2.588235294117647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8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5"/>
          <c:y val="0.15764705882352942"/>
          <c:w val="0.86"/>
          <c:h val="0.6752941176470588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CGrafics!$B$8:$F$9</c:f>
              <c:multiLvlStrCache>
                <c:ptCount val="5"/>
                <c:lvl>
                  <c:pt idx="0">
                    <c:v>1.243,78</c:v>
                  </c:pt>
                  <c:pt idx="1">
                    <c:v>1.780,54</c:v>
                  </c:pt>
                  <c:pt idx="2">
                    <c:v>996,62</c:v>
                  </c:pt>
                  <c:pt idx="3">
                    <c:v>902,41</c:v>
                  </c:pt>
                  <c:pt idx="4">
                    <c:v>94,21</c:v>
                  </c:pt>
                </c:lvl>
                <c:lvl>
                  <c:pt idx="0">
                    <c:v>Previsions inicials</c:v>
                  </c:pt>
                  <c:pt idx="1">
                    <c:v>Previsions definitives</c:v>
                  </c:pt>
                  <c:pt idx="2">
                    <c:v>Drets reconeguts nets</c:v>
                  </c:pt>
                  <c:pt idx="3">
                    <c:v>Cobraments realitzats</c:v>
                  </c:pt>
                  <c:pt idx="4">
                    <c:v>Pendent de cobrament</c:v>
                  </c:pt>
                </c:lvl>
              </c:multiLvlStrCache>
            </c:multiLvlStrRef>
          </c:cat>
          <c:val>
            <c:numRef>
              <c:f>CGrafics!$B$9:$F$9</c:f>
              <c:numCache>
                <c:formatCode>#,##0.00</c:formatCode>
                <c:ptCount val="5"/>
                <c:pt idx="0">
                  <c:v>1243.7760000000001</c:v>
                </c:pt>
                <c:pt idx="1">
                  <c:v>1780.54478251</c:v>
                </c:pt>
                <c:pt idx="2">
                  <c:v>996.62350609999964</c:v>
                </c:pt>
                <c:pt idx="3">
                  <c:v>902.41156787000011</c:v>
                </c:pt>
                <c:pt idx="4">
                  <c:v>94.211938230000001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1-45B5-A46B-9A9E3EA37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957760"/>
        <c:axId val="161959296"/>
        <c:axId val="0"/>
      </c:bar3DChart>
      <c:catAx>
        <c:axId val="161957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95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95929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3750000000000001E-2"/>
              <c:y val="0.39529411764705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957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Drets reconeguts sobre previsions definitives
per capítols - exercici corrent</a:t>
            </a:r>
          </a:p>
        </c:rich>
      </c:tx>
      <c:layout>
        <c:manualLayout>
          <c:xMode val="edge"/>
          <c:yMode val="edge"/>
          <c:x val="0.2175"/>
          <c:y val="2.471912824693671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6500000000000001"/>
          <c:y val="0.18426986511352825"/>
          <c:w val="0.79749999999999999"/>
          <c:h val="0.68988839743723385"/>
        </c:manualLayout>
      </c:layout>
      <c:bar3DChart>
        <c:barDir val="col"/>
        <c:grouping val="clustered"/>
        <c:varyColors val="0"/>
        <c:ser>
          <c:idx val="0"/>
          <c:order val="0"/>
          <c:tx>
            <c:v>Drets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CGrafics!$B$17:$J$17</c:f>
              <c:numCache>
                <c:formatCode>#,##0.00</c:formatCode>
                <c:ptCount val="9"/>
                <c:pt idx="0">
                  <c:v>140.00809864999999</c:v>
                </c:pt>
                <c:pt idx="1">
                  <c:v>89.197644679999996</c:v>
                </c:pt>
                <c:pt idx="2">
                  <c:v>6.5334231999999997</c:v>
                </c:pt>
                <c:pt idx="3">
                  <c:v>603.37277592999976</c:v>
                </c:pt>
                <c:pt idx="4">
                  <c:v>13.97246558</c:v>
                </c:pt>
                <c:pt idx="5">
                  <c:v>0.59898136000000002</c:v>
                </c:pt>
                <c:pt idx="6">
                  <c:v>3.8827132499999997</c:v>
                </c:pt>
                <c:pt idx="7">
                  <c:v>139.05740344999998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2-4B15-BB73-31B69B438BA2}"/>
            </c:ext>
          </c:extLst>
        </c:ser>
        <c:ser>
          <c:idx val="1"/>
          <c:order val="1"/>
          <c:tx>
            <c:v>Pr.definitives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CGrafics!$B$18:$J$18</c:f>
              <c:numCache>
                <c:formatCode>#,##0.00</c:formatCode>
                <c:ptCount val="9"/>
                <c:pt idx="0">
                  <c:v>176.46899999999999</c:v>
                </c:pt>
                <c:pt idx="1">
                  <c:v>99.520499999999998</c:v>
                </c:pt>
                <c:pt idx="2">
                  <c:v>5.1070000000000002</c:v>
                </c:pt>
                <c:pt idx="3">
                  <c:v>783.94484949000002</c:v>
                </c:pt>
                <c:pt idx="4">
                  <c:v>11.193099999999999</c:v>
                </c:pt>
                <c:pt idx="5">
                  <c:v>0</c:v>
                </c:pt>
                <c:pt idx="6">
                  <c:v>4.4288999999999996</c:v>
                </c:pt>
                <c:pt idx="7">
                  <c:v>699.88143302000003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F2-4B15-BB73-31B69B438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2334208"/>
        <c:axId val="162335744"/>
        <c:axId val="0"/>
      </c:bar3DChart>
      <c:catAx>
        <c:axId val="162334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233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357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8.2500000000000004E-2"/>
              <c:y val="0.404494825858964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2334208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ingressos - Exercici corrent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20874999999999999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125000000000002"/>
          <c:y val="0.34523889796990787"/>
          <c:w val="0.4"/>
          <c:h val="0.30238165546329859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8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39-40A9-93A0-D52865CAAED9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C39-40A9-93A0-D52865CAAED9}"/>
              </c:ext>
            </c:extLst>
          </c:dPt>
          <c:dLbls>
            <c:dLbl>
              <c:idx val="0"/>
              <c:layout>
                <c:manualLayout>
                  <c:x val="1.1222047244094459E-2"/>
                  <c:y val="0.1622833027959447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39-40A9-93A0-D52865CAAED9}"/>
                </c:ext>
              </c:extLst>
            </c:dLbl>
            <c:dLbl>
              <c:idx val="1"/>
              <c:layout>
                <c:manualLayout>
                  <c:x val="9.0383202099737492E-3"/>
                  <c:y val="-0.1041287355984373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39-40A9-93A0-D52865CAAED9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12700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CGrafics!$A$23:$A$24</c:f>
              <c:strCache>
                <c:ptCount val="2"/>
                <c:pt idx="0">
                  <c:v>recaptació neta</c:v>
                </c:pt>
                <c:pt idx="1">
                  <c:v>pendent de cobrament</c:v>
                </c:pt>
              </c:strCache>
            </c:strRef>
          </c:cat>
          <c:val>
            <c:numRef>
              <c:f>CGrafics!$B$23:$B$24</c:f>
              <c:numCache>
                <c:formatCode>#,##0.00</c:formatCode>
                <c:ptCount val="2"/>
                <c:pt idx="0">
                  <c:v>902.41156787000011</c:v>
                </c:pt>
                <c:pt idx="1">
                  <c:v>94.211938230000001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39-40A9-93A0-D52865CAAED9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874999999999999"/>
          <c:y val="0.88333538721955729"/>
          <c:w val="0.4975"/>
          <c:h val="6.4285863759913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- Exercici corrent</a:t>
            </a:r>
          </a:p>
        </c:rich>
      </c:tx>
      <c:layout>
        <c:manualLayout>
          <c:xMode val="edge"/>
          <c:yMode val="edge"/>
          <c:x val="0.3046195973534026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34721533046501"/>
          <c:y val="0.16"/>
          <c:w val="0.86017583023153454"/>
          <c:h val="0.672941176470588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CGrafics!$B$29:$G$30</c:f>
              <c:multiLvlStrCache>
                <c:ptCount val="6"/>
                <c:lvl>
                  <c:pt idx="0">
                    <c:v>1.243,78</c:v>
                  </c:pt>
                  <c:pt idx="1">
                    <c:v>1.780,54</c:v>
                  </c:pt>
                  <c:pt idx="2">
                    <c:v>1.476,52</c:v>
                  </c:pt>
                  <c:pt idx="3">
                    <c:v>1.004,54</c:v>
                  </c:pt>
                  <c:pt idx="4">
                    <c:v>962,48</c:v>
                  </c:pt>
                  <c:pt idx="5">
                    <c:v>42,07</c:v>
                  </c:pt>
                </c:lvl>
                <c:lvl>
                  <c:pt idx="0">
                    <c:v>Crèdits inicials</c:v>
                  </c:pt>
                  <c:pt idx="1">
                    <c:v>Crèdits definitius</c:v>
                  </c:pt>
                  <c:pt idx="2">
                    <c:v>Disposicions</c:v>
                  </c:pt>
                  <c:pt idx="3">
                    <c:v>Obligacions reconegudes</c:v>
                  </c:pt>
                  <c:pt idx="4">
                    <c:v>Pagaments realitzats</c:v>
                  </c:pt>
                  <c:pt idx="5">
                    <c:v>Pendent de pagament</c:v>
                  </c:pt>
                </c:lvl>
              </c:multiLvlStrCache>
            </c:multiLvlStrRef>
          </c:cat>
          <c:val>
            <c:numRef>
              <c:f>CGrafics!$B$30:$G$30</c:f>
              <c:numCache>
                <c:formatCode>#,##0.00</c:formatCode>
                <c:ptCount val="6"/>
                <c:pt idx="0">
                  <c:v>1243.7760000000001</c:v>
                </c:pt>
                <c:pt idx="1">
                  <c:v>1780.5447825099998</c:v>
                </c:pt>
                <c:pt idx="2">
                  <c:v>1476.5197008800003</c:v>
                </c:pt>
                <c:pt idx="3">
                  <c:v>1004.5431981099999</c:v>
                </c:pt>
                <c:pt idx="4">
                  <c:v>962.47535522999976</c:v>
                </c:pt>
                <c:pt idx="5">
                  <c:v>42.067842879999993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B-4046-A26A-850319C6A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9763456"/>
        <c:axId val="159769344"/>
        <c:axId val="0"/>
      </c:bar3DChart>
      <c:catAx>
        <c:axId val="1597634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597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7693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422048637992354E-2"/>
              <c:y val="0.392941176470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59763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compromeses sobre crèdits definitius
per capítols - exercici corrent</a:t>
            </a:r>
          </a:p>
        </c:rich>
      </c:tx>
      <c:layout>
        <c:manualLayout>
          <c:xMode val="edge"/>
          <c:yMode val="edge"/>
          <c:x val="0.21"/>
          <c:y val="2.978723404255319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7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875"/>
          <c:y val="0.21276595744680851"/>
          <c:w val="0.79500000000000004"/>
          <c:h val="0.64468085106382977"/>
        </c:manualLayout>
      </c:layout>
      <c:bar3DChart>
        <c:barDir val="col"/>
        <c:grouping val="clustered"/>
        <c:varyColors val="0"/>
        <c:ser>
          <c:idx val="0"/>
          <c:order val="0"/>
          <c:tx>
            <c:v>Despeses comp.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CGrafics!$B$35:$J$35</c:f>
              <c:numCache>
                <c:formatCode>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CGrafics!$B$38:$J$38</c:f>
              <c:numCache>
                <c:formatCode>#,##0.00</c:formatCode>
                <c:ptCount val="9"/>
                <c:pt idx="0">
                  <c:v>183.87352783999995</c:v>
                </c:pt>
                <c:pt idx="1">
                  <c:v>134.11953106000021</c:v>
                </c:pt>
                <c:pt idx="2">
                  <c:v>2.3934999999999999E-4</c:v>
                </c:pt>
                <c:pt idx="3">
                  <c:v>375.91343766</c:v>
                </c:pt>
                <c:pt idx="4">
                  <c:v>0</c:v>
                </c:pt>
                <c:pt idx="5">
                  <c:v>99.433149999999983</c:v>
                </c:pt>
                <c:pt idx="6">
                  <c:v>484.65741893000018</c:v>
                </c:pt>
                <c:pt idx="7">
                  <c:v>198.52239603999999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D-4837-A762-2A5315E43D5A}"/>
            </c:ext>
          </c:extLst>
        </c:ser>
        <c:ser>
          <c:idx val="1"/>
          <c:order val="1"/>
          <c:tx>
            <c:v>Cr.definitius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CGrafics!$B$39:$J$39</c:f>
              <c:numCache>
                <c:formatCode>#,##0.00</c:formatCode>
                <c:ptCount val="9"/>
                <c:pt idx="0">
                  <c:v>284.87056343000006</c:v>
                </c:pt>
                <c:pt idx="1">
                  <c:v>166.77379912000004</c:v>
                </c:pt>
                <c:pt idx="2">
                  <c:v>0.111</c:v>
                </c:pt>
                <c:pt idx="3">
                  <c:v>430.10693883999977</c:v>
                </c:pt>
                <c:pt idx="4">
                  <c:v>4</c:v>
                </c:pt>
                <c:pt idx="5">
                  <c:v>129.68244907000002</c:v>
                </c:pt>
                <c:pt idx="6">
                  <c:v>559.65418352999984</c:v>
                </c:pt>
                <c:pt idx="7">
                  <c:v>205.34584852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DD-4837-A762-2A5315E43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725056"/>
        <c:axId val="161726848"/>
        <c:axId val="0"/>
      </c:bar3DChart>
      <c:catAx>
        <c:axId val="161725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8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72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2684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5E-2"/>
              <c:y val="0.446808510638297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725056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pagaments - Exercici corrent</a:t>
            </a:r>
            <a:endParaRPr lang="ca-ES" sz="15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19875000000000001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"/>
          <c:y val="0.34988260444971847"/>
          <c:w val="0.39874999999999999"/>
          <c:h val="0.30023709976428542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EF-48A0-BA8C-C27396BEEB56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EF-48A0-BA8C-C27396BEEB56}"/>
              </c:ext>
            </c:extLst>
          </c:dPt>
          <c:dLbls>
            <c:dLbl>
              <c:idx val="0"/>
              <c:layout>
                <c:manualLayout>
                  <c:x val="0.18595538057742783"/>
                  <c:y val="-0.22019479648712306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EF-48A0-BA8C-C27396BEEB56}"/>
                </c:ext>
              </c:extLst>
            </c:dLbl>
            <c:dLbl>
              <c:idx val="1"/>
              <c:layout>
                <c:manualLayout>
                  <c:x val="-0.15080695538057742"/>
                  <c:y val="0.14560327865441147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EF-48A0-BA8C-C27396BEEB56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CGrafics!$A$44:$A$45</c:f>
              <c:strCache>
                <c:ptCount val="2"/>
                <c:pt idx="0">
                  <c:v>pagaments</c:v>
                </c:pt>
                <c:pt idx="1">
                  <c:v>pendent de pagament</c:v>
                </c:pt>
              </c:strCache>
            </c:strRef>
          </c:cat>
          <c:val>
            <c:numRef>
              <c:f>CGrafics!$B$44:$B$45</c:f>
              <c:numCache>
                <c:formatCode>#,##0.00</c:formatCode>
                <c:ptCount val="2"/>
                <c:pt idx="0">
                  <c:v>962.47535522999976</c:v>
                </c:pt>
                <c:pt idx="1">
                  <c:v>42.067842879999993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EF-48A0-BA8C-C27396BEEB56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9125000000000001"/>
          <c:y val="0.88652686938273262"/>
          <c:w val="0.44124999999999998"/>
          <c:h val="6.38299345955567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317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323E3DD3-4653-415F-9B25-62A63BF33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266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1780986</xdr:colOff>
      <xdr:row>0</xdr:row>
      <xdr:rowOff>725409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4A882EA4-FD15-49EB-AB2F-4F8211B5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261" cy="72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11</xdr:col>
      <xdr:colOff>0</xdr:colOff>
      <xdr:row>27</xdr:row>
      <xdr:rowOff>95250</xdr:rowOff>
    </xdr:to>
    <xdr:graphicFrame macro="">
      <xdr:nvGraphicFramePr>
        <xdr:cNvPr id="2" name="Gràfic 2">
          <a:extLst>
            <a:ext uri="{FF2B5EF4-FFF2-40B4-BE49-F238E27FC236}">
              <a16:creationId xmlns:a16="http://schemas.microsoft.com/office/drawing/2014/main" id="{9C780004-3570-4D06-AA59-8C9D760C51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55</xdr:row>
      <xdr:rowOff>85725</xdr:rowOff>
    </xdr:to>
    <xdr:graphicFrame macro="">
      <xdr:nvGraphicFramePr>
        <xdr:cNvPr id="3" name="Gràfic 3">
          <a:extLst>
            <a:ext uri="{FF2B5EF4-FFF2-40B4-BE49-F238E27FC236}">
              <a16:creationId xmlns:a16="http://schemas.microsoft.com/office/drawing/2014/main" id="{16D71432-1D74-45CB-83DB-1C460E2FB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58</xdr:row>
      <xdr:rowOff>9525</xdr:rowOff>
    </xdr:from>
    <xdr:to>
      <xdr:col>11</xdr:col>
      <xdr:colOff>0</xdr:colOff>
      <xdr:row>82</xdr:row>
      <xdr:rowOff>123825</xdr:rowOff>
    </xdr:to>
    <xdr:graphicFrame macro="">
      <xdr:nvGraphicFramePr>
        <xdr:cNvPr id="4" name="Gràfic 7">
          <a:extLst>
            <a:ext uri="{FF2B5EF4-FFF2-40B4-BE49-F238E27FC236}">
              <a16:creationId xmlns:a16="http://schemas.microsoft.com/office/drawing/2014/main" id="{E8A48AC0-9809-4C30-945A-327DF6AB2C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8">
          <a:extLst>
            <a:ext uri="{FF2B5EF4-FFF2-40B4-BE49-F238E27FC236}">
              <a16:creationId xmlns:a16="http://schemas.microsoft.com/office/drawing/2014/main" id="{E19D14A0-C95C-44BF-9A53-EE21F220F229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6" name="Line 25">
          <a:extLst>
            <a:ext uri="{FF2B5EF4-FFF2-40B4-BE49-F238E27FC236}">
              <a16:creationId xmlns:a16="http://schemas.microsoft.com/office/drawing/2014/main" id="{7C91E736-5809-4DF0-8102-9DDE8D2C8285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7" name="Line 26">
          <a:extLst>
            <a:ext uri="{FF2B5EF4-FFF2-40B4-BE49-F238E27FC236}">
              <a16:creationId xmlns:a16="http://schemas.microsoft.com/office/drawing/2014/main" id="{6F7F36AD-BFC5-4B3D-B02B-DDB0C1068029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12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703EEF86-B917-4788-8393-62ABB760A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261" cy="72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142875</xdr:rowOff>
    </xdr:from>
    <xdr:to>
      <xdr:col>11</xdr:col>
      <xdr:colOff>9525</xdr:colOff>
      <xdr:row>27</xdr:row>
      <xdr:rowOff>142875</xdr:rowOff>
    </xdr:to>
    <xdr:graphicFrame macro="">
      <xdr:nvGraphicFramePr>
        <xdr:cNvPr id="2" name="Gràfic 1025">
          <a:extLst>
            <a:ext uri="{FF2B5EF4-FFF2-40B4-BE49-F238E27FC236}">
              <a16:creationId xmlns:a16="http://schemas.microsoft.com/office/drawing/2014/main" id="{D453C36A-C940-4AD4-9D0F-44B6CA74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85725</xdr:rowOff>
    </xdr:from>
    <xdr:to>
      <xdr:col>11</xdr:col>
      <xdr:colOff>0</xdr:colOff>
      <xdr:row>56</xdr:row>
      <xdr:rowOff>28575</xdr:rowOff>
    </xdr:to>
    <xdr:graphicFrame macro="">
      <xdr:nvGraphicFramePr>
        <xdr:cNvPr id="3" name="Gràfic 1026">
          <a:extLst>
            <a:ext uri="{FF2B5EF4-FFF2-40B4-BE49-F238E27FC236}">
              <a16:creationId xmlns:a16="http://schemas.microsoft.com/office/drawing/2014/main" id="{6347E78B-E590-44E2-96F0-269901F71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57</xdr:row>
      <xdr:rowOff>133350</xdr:rowOff>
    </xdr:from>
    <xdr:to>
      <xdr:col>11</xdr:col>
      <xdr:colOff>0</xdr:colOff>
      <xdr:row>82</xdr:row>
      <xdr:rowOff>114300</xdr:rowOff>
    </xdr:to>
    <xdr:graphicFrame macro="">
      <xdr:nvGraphicFramePr>
        <xdr:cNvPr id="4" name="Gràfic 1027">
          <a:extLst>
            <a:ext uri="{FF2B5EF4-FFF2-40B4-BE49-F238E27FC236}">
              <a16:creationId xmlns:a16="http://schemas.microsoft.com/office/drawing/2014/main" id="{CEF2833C-F937-4C30-B51F-E779259DB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030">
          <a:extLst>
            <a:ext uri="{FF2B5EF4-FFF2-40B4-BE49-F238E27FC236}">
              <a16:creationId xmlns:a16="http://schemas.microsoft.com/office/drawing/2014/main" id="{8C2C90BC-DDD3-4C19-BBAF-2284A87D87E3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6" name="Line 1035">
          <a:extLst>
            <a:ext uri="{FF2B5EF4-FFF2-40B4-BE49-F238E27FC236}">
              <a16:creationId xmlns:a16="http://schemas.microsoft.com/office/drawing/2014/main" id="{722CA520-6B16-4235-BDB1-6902C9DB1BF5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12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7C107157-BBAE-4250-A00A-B70FCC96C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261" cy="72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2028542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D8013A13-9D9B-489F-9DB8-6563DCB1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542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CO\Dades\Tec1\Comptabilitat\CPressupostaria\Estats2024.xlsm" TargetMode="External"/><Relationship Id="rId1" Type="http://schemas.openxmlformats.org/officeDocument/2006/relationships/externalLinkPath" Target="/SCO/Dades/Tec1/Comptabilitat/CPressupostaria/Estats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ngsClau"/>
      <sheetName val="Taules"/>
      <sheetName val="Impressio"/>
      <sheetName val="NomsdRang"/>
      <sheetName val="PendentRecaptiPagam"/>
      <sheetName val="CGrafics"/>
      <sheetName val="ExportRomanent"/>
      <sheetName val="DadesPDespesesConsorcis"/>
      <sheetName val="DadesPIngressosConsorcis"/>
      <sheetName val="EvoluciodPagaments"/>
      <sheetName val="EvoluciodObligacions"/>
      <sheetName val="EvoluciodRecaptacio"/>
      <sheetName val="EvoluciodDrets"/>
      <sheetName val="DadesPDespesesDAE"/>
      <sheetName val="DadesPIngressosDAE"/>
      <sheetName val="DadesPDespesesAA"/>
      <sheetName val="DadesPIngressosAA"/>
      <sheetName val="DadesPDespeses"/>
      <sheetName val="DadesPIngressos"/>
      <sheetName val="InformedLiquidacio"/>
      <sheetName val="InformeTrimestral"/>
      <sheetName val="Control"/>
      <sheetName val="CpfdIngressosTancats"/>
      <sheetName val="CpfdIngressosCorrents"/>
      <sheetName val="CpfdDespesesTancats"/>
      <sheetName val="CpfdDespesesCorrents"/>
      <sheetName val="MemoriaM1"/>
      <sheetName val="ResumdExecucio"/>
      <sheetName val="RegladDespesapEns"/>
      <sheetName val="EstabilitatGrup"/>
      <sheetName val="SPublicDiba"/>
      <sheetName val="Moviments"/>
      <sheetName val="FPrivadaPalau"/>
      <sheetName val="FDemocraciaiGLocal"/>
      <sheetName val="ICPolitiquesiSocials"/>
      <sheetName val="CUIMenendezPelayo"/>
      <sheetName val="CPatrimonidSitges"/>
      <sheetName val="CPSerraladadMarina"/>
      <sheetName val="CPSerraladaLitoral"/>
      <sheetName val="CPFoix"/>
      <sheetName val="CParcAgrari"/>
      <sheetName val="Cemical"/>
      <sheetName val="CenGuilleriesSavassona"/>
      <sheetName val="CDocMuseuTextil"/>
      <sheetName val="CDrassanesReials"/>
      <sheetName val="Cccb"/>
      <sheetName val="Xal"/>
      <sheetName val="PApostes"/>
      <sheetName val="OGTributaria"/>
      <sheetName val="ITeatre"/>
      <sheetName val="QComandamentCont"/>
      <sheetName val="QComandament"/>
      <sheetName val="Provisio"/>
      <sheetName val="CFinancer"/>
      <sheetName val="Endeutament"/>
      <sheetName val="RomanentdTresoreria"/>
      <sheetName val="LiquidaciodPpst"/>
      <sheetName val="NoRomanent"/>
      <sheetName val="NoPressuptAltres"/>
      <sheetName val="NoPressupostaries"/>
      <sheetName val="EstatdTresoreria"/>
      <sheetName val="CompTancatdDespeses"/>
      <sheetName val="CompTancatdIngressos"/>
      <sheetName val="GrEvoluciodPagaments"/>
      <sheetName val="GrEvoluciodDespeses"/>
      <sheetName val="CompdDespeses"/>
      <sheetName val="GrEvoluciodRecaptacio"/>
      <sheetName val="GrEvoluciodIngressos"/>
      <sheetName val="CompdIngressos"/>
      <sheetName val="GrTancats"/>
      <sheetName val="DibaTancats"/>
      <sheetName val="GrDespeses"/>
      <sheetName val="GrIngressos"/>
      <sheetName val="DibaAltres"/>
      <sheetName val="Diba"/>
      <sheetName val="Index"/>
      <sheetName val="Portada"/>
    </sheetNames>
    <sheetDataSet>
      <sheetData sheetId="0">
        <row r="8">
          <cell r="C8" t="str">
            <v>Àrea de Serveis Generals i Transició Digital</v>
          </cell>
        </row>
        <row r="9">
          <cell r="C9" t="str">
            <v>Intervenció General</v>
          </cell>
        </row>
        <row r="10">
          <cell r="C10" t="str">
            <v>Servei Comptable</v>
          </cell>
        </row>
        <row r="12">
          <cell r="C12" t="str">
            <v>estat d'execució del pressupost</v>
          </cell>
        </row>
        <row r="13">
          <cell r="C13" t="str">
            <v>estat d'execució</v>
          </cell>
        </row>
        <row r="16">
          <cell r="C16" t="str">
            <v>30 de novembre de 2024</v>
          </cell>
        </row>
        <row r="19">
          <cell r="C19">
            <v>45626</v>
          </cell>
        </row>
        <row r="20">
          <cell r="C20">
            <v>30</v>
          </cell>
        </row>
        <row r="21">
          <cell r="C21">
            <v>11</v>
          </cell>
        </row>
        <row r="22">
          <cell r="C22">
            <v>2024</v>
          </cell>
        </row>
        <row r="23">
          <cell r="C23" t="str">
            <v>extret el 3/12/2024</v>
          </cell>
        </row>
        <row r="24">
          <cell r="C24">
            <v>45629</v>
          </cell>
        </row>
        <row r="29">
          <cell r="C29">
            <v>0</v>
          </cell>
        </row>
        <row r="30">
          <cell r="C30" t="str">
            <v xml:space="preserve"> </v>
          </cell>
        </row>
      </sheetData>
      <sheetData sheetId="1">
        <row r="7">
          <cell r="B7">
            <v>0</v>
          </cell>
          <cell r="C7" t="str">
            <v>desembre</v>
          </cell>
          <cell r="D7" t="str">
            <v>des</v>
          </cell>
          <cell r="E7" t="str">
            <v xml:space="preserve"> de desembre de </v>
          </cell>
          <cell r="F7">
            <v>0</v>
          </cell>
          <cell r="G7">
            <v>0</v>
          </cell>
          <cell r="H7">
            <v>0</v>
          </cell>
        </row>
        <row r="8">
          <cell r="B8">
            <v>1</v>
          </cell>
          <cell r="C8" t="str">
            <v>gener</v>
          </cell>
          <cell r="D8" t="str">
            <v>gen</v>
          </cell>
          <cell r="E8" t="str">
            <v xml:space="preserve"> de gener de </v>
          </cell>
          <cell r="F8">
            <v>31</v>
          </cell>
          <cell r="G8">
            <v>31</v>
          </cell>
          <cell r="H8">
            <v>366</v>
          </cell>
        </row>
        <row r="9">
          <cell r="B9">
            <v>2</v>
          </cell>
          <cell r="C9" t="str">
            <v>febrer</v>
          </cell>
          <cell r="D9" t="str">
            <v>feb</v>
          </cell>
          <cell r="E9" t="str">
            <v xml:space="preserve"> de febrer de </v>
          </cell>
          <cell r="F9">
            <v>29</v>
          </cell>
          <cell r="G9">
            <v>60</v>
          </cell>
          <cell r="H9">
            <v>335</v>
          </cell>
        </row>
        <row r="10">
          <cell r="B10">
            <v>3</v>
          </cell>
          <cell r="C10" t="str">
            <v>març</v>
          </cell>
          <cell r="D10" t="str">
            <v>mar</v>
          </cell>
          <cell r="E10" t="str">
            <v xml:space="preserve"> de març de </v>
          </cell>
          <cell r="F10">
            <v>31</v>
          </cell>
          <cell r="G10">
            <v>91</v>
          </cell>
          <cell r="H10">
            <v>306</v>
          </cell>
        </row>
        <row r="11">
          <cell r="B11">
            <v>4</v>
          </cell>
          <cell r="C11" t="str">
            <v>abril</v>
          </cell>
          <cell r="D11" t="str">
            <v>abr</v>
          </cell>
          <cell r="E11" t="str">
            <v xml:space="preserve"> d'abril de </v>
          </cell>
          <cell r="F11">
            <v>30</v>
          </cell>
          <cell r="G11">
            <v>121</v>
          </cell>
          <cell r="H11">
            <v>275</v>
          </cell>
        </row>
        <row r="12">
          <cell r="B12">
            <v>5</v>
          </cell>
          <cell r="C12" t="str">
            <v>maig</v>
          </cell>
          <cell r="D12" t="str">
            <v>mai</v>
          </cell>
          <cell r="E12" t="str">
            <v xml:space="preserve"> de maig de </v>
          </cell>
          <cell r="F12">
            <v>31</v>
          </cell>
          <cell r="G12">
            <v>152</v>
          </cell>
          <cell r="H12">
            <v>245</v>
          </cell>
        </row>
        <row r="13">
          <cell r="B13">
            <v>6</v>
          </cell>
          <cell r="C13" t="str">
            <v>juny</v>
          </cell>
          <cell r="D13" t="str">
            <v>jun</v>
          </cell>
          <cell r="E13" t="str">
            <v xml:space="preserve"> de juny de </v>
          </cell>
          <cell r="F13">
            <v>30</v>
          </cell>
          <cell r="G13">
            <v>182</v>
          </cell>
          <cell r="H13">
            <v>214</v>
          </cell>
        </row>
        <row r="14">
          <cell r="B14">
            <v>7</v>
          </cell>
          <cell r="C14" t="str">
            <v>juliol</v>
          </cell>
          <cell r="D14" t="str">
            <v>jul</v>
          </cell>
          <cell r="E14" t="str">
            <v xml:space="preserve"> de juliol de </v>
          </cell>
          <cell r="F14">
            <v>31</v>
          </cell>
          <cell r="G14">
            <v>213</v>
          </cell>
          <cell r="H14">
            <v>184</v>
          </cell>
        </row>
        <row r="15">
          <cell r="B15">
            <v>8</v>
          </cell>
          <cell r="C15" t="str">
            <v>agost</v>
          </cell>
          <cell r="D15" t="str">
            <v>ago</v>
          </cell>
          <cell r="E15" t="str">
            <v xml:space="preserve"> d'agost de </v>
          </cell>
          <cell r="F15">
            <v>31</v>
          </cell>
          <cell r="G15">
            <v>244</v>
          </cell>
          <cell r="H15">
            <v>153</v>
          </cell>
        </row>
        <row r="16">
          <cell r="B16">
            <v>9</v>
          </cell>
          <cell r="C16" t="str">
            <v>setembre</v>
          </cell>
          <cell r="D16" t="str">
            <v>set</v>
          </cell>
          <cell r="E16" t="str">
            <v xml:space="preserve"> de setembre de </v>
          </cell>
          <cell r="F16">
            <v>30</v>
          </cell>
          <cell r="G16">
            <v>274</v>
          </cell>
          <cell r="H16">
            <v>122</v>
          </cell>
        </row>
        <row r="17">
          <cell r="B17">
            <v>10</v>
          </cell>
          <cell r="C17" t="str">
            <v>octubre</v>
          </cell>
          <cell r="D17" t="str">
            <v>oct</v>
          </cell>
          <cell r="E17" t="str">
            <v xml:space="preserve"> d'octubre de </v>
          </cell>
          <cell r="F17">
            <v>31</v>
          </cell>
          <cell r="G17">
            <v>305</v>
          </cell>
          <cell r="H17">
            <v>92</v>
          </cell>
        </row>
        <row r="18">
          <cell r="B18">
            <v>11</v>
          </cell>
          <cell r="C18" t="str">
            <v>novembre</v>
          </cell>
          <cell r="D18" t="str">
            <v>nov</v>
          </cell>
          <cell r="E18" t="str">
            <v xml:space="preserve"> de novembre de </v>
          </cell>
          <cell r="F18">
            <v>30</v>
          </cell>
          <cell r="G18">
            <v>335</v>
          </cell>
          <cell r="H18">
            <v>61</v>
          </cell>
        </row>
        <row r="19">
          <cell r="B19">
            <v>12</v>
          </cell>
          <cell r="C19" t="str">
            <v>desembre</v>
          </cell>
          <cell r="D19" t="str">
            <v>des</v>
          </cell>
          <cell r="E19" t="str">
            <v xml:space="preserve"> de desembre de </v>
          </cell>
          <cell r="F19">
            <v>31</v>
          </cell>
          <cell r="G19">
            <v>366</v>
          </cell>
          <cell r="H19">
            <v>31</v>
          </cell>
        </row>
        <row r="40">
          <cell r="B40">
            <v>1</v>
          </cell>
          <cell r="C40" t="str">
            <v>pressupost corrent</v>
          </cell>
          <cell r="F40" t="str">
            <v>estat d'ingressos i despeses</v>
          </cell>
        </row>
        <row r="41">
          <cell r="B41">
            <v>2</v>
          </cell>
          <cell r="C41" t="str">
            <v>pressupost d'exercicis tancats</v>
          </cell>
          <cell r="F41" t="str">
            <v>estat d'ingressos i despeses</v>
          </cell>
        </row>
        <row r="42">
          <cell r="B42">
            <v>3</v>
          </cell>
          <cell r="C42" t="str">
            <v>comparatiu amb l'exercici 2023</v>
          </cell>
          <cell r="F42" t="str">
            <v>estat d'ingressos i despeses</v>
          </cell>
        </row>
        <row r="43">
          <cell r="B43">
            <v>4</v>
          </cell>
          <cell r="C43" t="str">
            <v>moviments de tresoreria</v>
          </cell>
          <cell r="F43" t="str">
            <v>pressupostaris / no pressupostaris</v>
          </cell>
        </row>
        <row r="44">
          <cell r="B44">
            <v>5</v>
          </cell>
          <cell r="C44" t="str">
            <v>conceptes no pressupostaris</v>
          </cell>
          <cell r="F44" t="str">
            <v>saldos deutors / saldos creditors</v>
          </cell>
        </row>
        <row r="45">
          <cell r="B45">
            <v>5.01</v>
          </cell>
          <cell r="C45" t="str">
            <v>estat d'execució del pressupost</v>
          </cell>
        </row>
        <row r="46">
          <cell r="B46">
            <v>5.01</v>
          </cell>
          <cell r="C46" t="str">
            <v>romanent líquid de tresoreria</v>
          </cell>
        </row>
        <row r="47">
          <cell r="B47">
            <v>5.01</v>
          </cell>
          <cell r="C47" t="str">
            <v>quadre de comandament</v>
          </cell>
        </row>
        <row r="48">
          <cell r="B48">
            <v>5.01</v>
          </cell>
          <cell r="C48" t="str">
            <v>altres dades de tancament</v>
          </cell>
        </row>
        <row r="49">
          <cell r="B49">
            <v>6</v>
          </cell>
          <cell r="C49" t="str">
            <v>pressupost dels organismes autònoms</v>
          </cell>
          <cell r="F49" t="str">
            <v>estat d'ingressos i despeses</v>
          </cell>
        </row>
        <row r="50">
          <cell r="B50">
            <v>7</v>
          </cell>
          <cell r="C50" t="str">
            <v>pressupost de consorcis</v>
          </cell>
          <cell r="F50" t="str">
            <v>estat d'ingressos i despeses</v>
          </cell>
        </row>
        <row r="51">
          <cell r="B51">
            <v>7.01</v>
          </cell>
          <cell r="C51" t="str">
            <v>estat d'execució del pressupost - ingressos</v>
          </cell>
          <cell r="F51" t="str">
            <v>per àrea i direcció/gerència</v>
          </cell>
        </row>
        <row r="52">
          <cell r="B52">
            <v>7.01</v>
          </cell>
          <cell r="C52" t="str">
            <v>estat d'execució del pressupost - despeses</v>
          </cell>
          <cell r="F52" t="str">
            <v>per àrea i direcció/gerència</v>
          </cell>
        </row>
        <row r="53">
          <cell r="B53">
            <v>7.01</v>
          </cell>
          <cell r="C53" t="str">
            <v>romanents de crèdit</v>
          </cell>
          <cell r="F53" t="str">
            <v>per àrea i direcció/gerència</v>
          </cell>
        </row>
        <row r="54">
          <cell r="B54">
            <v>7.01</v>
          </cell>
          <cell r="C54" t="str">
            <v>despeses d'anys anteriors</v>
          </cell>
          <cell r="F54" t="str">
            <v>per àrea i direcció/gerència</v>
          </cell>
        </row>
      </sheetData>
      <sheetData sheetId="2">
        <row r="9">
          <cell r="C9" t="str">
            <v>S</v>
          </cell>
        </row>
        <row r="14">
          <cell r="C14" t="str">
            <v>S</v>
          </cell>
        </row>
        <row r="17">
          <cell r="C17" t="str">
            <v>S</v>
          </cell>
        </row>
        <row r="26">
          <cell r="C26" t="str">
            <v>S</v>
          </cell>
        </row>
        <row r="28">
          <cell r="C28" t="str">
            <v>S</v>
          </cell>
        </row>
        <row r="32">
          <cell r="C32" t="str">
            <v>N</v>
          </cell>
        </row>
        <row r="34">
          <cell r="C34" t="str">
            <v>N</v>
          </cell>
        </row>
        <row r="36">
          <cell r="C36" t="str">
            <v>N</v>
          </cell>
        </row>
        <row r="39">
          <cell r="C39" t="str">
            <v>N</v>
          </cell>
        </row>
        <row r="43">
          <cell r="C43" t="str">
            <v>S</v>
          </cell>
        </row>
        <row r="48">
          <cell r="C48" t="str">
            <v>S</v>
          </cell>
        </row>
        <row r="65">
          <cell r="C65" t="str">
            <v>N</v>
          </cell>
        </row>
        <row r="66">
          <cell r="C66" t="str">
            <v>N</v>
          </cell>
        </row>
        <row r="67">
          <cell r="C67" t="str">
            <v>N</v>
          </cell>
        </row>
        <row r="68">
          <cell r="C68" t="str">
            <v>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4">
            <v>45626</v>
          </cell>
          <cell r="E4">
            <v>45629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BA8D3-875E-42A3-8387-0F5419691636}">
  <sheetPr codeName="Hoja36"/>
  <dimension ref="A1:K68"/>
  <sheetViews>
    <sheetView showGridLines="0" tabSelected="1" zoomScale="110" zoomScaleNormal="110" workbookViewId="0">
      <pane ySplit="1" topLeftCell="A2" activePane="bottomLeft" state="frozen"/>
      <selection activeCell="J26" sqref="J26"/>
      <selection pane="bottomLeft" activeCell="D13" sqref="D13"/>
    </sheetView>
  </sheetViews>
  <sheetFormatPr defaultColWidth="9.42578125" defaultRowHeight="12.75" x14ac:dyDescent="0.2"/>
  <cols>
    <col min="1" max="1" width="4.42578125" customWidth="1"/>
    <col min="2" max="2" width="27.42578125" customWidth="1"/>
    <col min="3" max="3" width="1.42578125" customWidth="1"/>
    <col min="4" max="9" width="16.42578125" customWidth="1"/>
    <col min="10" max="10" width="2.42578125" customWidth="1"/>
    <col min="11" max="11" width="8.42578125" customWidth="1"/>
    <col min="12" max="256" width="11.42578125" customWidth="1"/>
  </cols>
  <sheetData>
    <row r="1" spans="1:11" ht="60.6" customHeight="1" x14ac:dyDescent="0.4">
      <c r="A1" s="32" t="s">
        <v>29</v>
      </c>
      <c r="B1" s="32"/>
      <c r="J1" s="33"/>
      <c r="K1" s="34"/>
    </row>
    <row r="2" spans="1:11" ht="18" x14ac:dyDescent="0.25">
      <c r="A2" s="32" t="s">
        <v>29</v>
      </c>
      <c r="B2" s="32"/>
      <c r="K2" s="35"/>
    </row>
    <row r="3" spans="1:11" ht="33" customHeight="1" thickBot="1" x14ac:dyDescent="0.4">
      <c r="A3" s="36" t="str">
        <f>titol</f>
        <v>estat d'execució del pressupost</v>
      </c>
      <c r="B3" s="36"/>
      <c r="C3" s="37"/>
      <c r="D3" s="37"/>
      <c r="E3" s="37"/>
      <c r="F3" s="37"/>
      <c r="G3" s="37"/>
      <c r="H3" s="37"/>
      <c r="I3" s="37"/>
      <c r="J3" s="37"/>
      <c r="K3" s="38" t="s">
        <v>30</v>
      </c>
    </row>
    <row r="4" spans="1:11" ht="27" x14ac:dyDescent="0.35">
      <c r="A4" s="39" t="s">
        <v>31</v>
      </c>
      <c r="B4" s="40"/>
      <c r="C4" s="40"/>
      <c r="D4" s="40"/>
      <c r="E4" s="40"/>
      <c r="F4" s="40"/>
      <c r="G4" s="40"/>
      <c r="H4" s="40"/>
      <c r="I4" s="40"/>
      <c r="J4" s="40"/>
      <c r="K4" s="41" t="s">
        <v>81</v>
      </c>
    </row>
    <row r="5" spans="1:11" x14ac:dyDescent="0.2">
      <c r="H5" t="s">
        <v>29</v>
      </c>
    </row>
    <row r="7" spans="1:11" ht="33.75" x14ac:dyDescent="0.5">
      <c r="A7" s="42" t="s">
        <v>1</v>
      </c>
      <c r="H7" s="43"/>
      <c r="I7" s="43"/>
      <c r="J7" s="43"/>
      <c r="K7" s="44" t="str">
        <f>nota1</f>
        <v xml:space="preserve"> </v>
      </c>
    </row>
    <row r="8" spans="1:11" ht="20.100000000000001" customHeight="1" thickBot="1" x14ac:dyDescent="0.55000000000000004">
      <c r="A8" s="42"/>
      <c r="H8" s="43"/>
      <c r="I8" s="43"/>
      <c r="J8" s="43"/>
      <c r="K8" s="43"/>
    </row>
    <row r="9" spans="1:11" ht="40.35" customHeight="1" x14ac:dyDescent="0.25">
      <c r="A9" s="134" t="s">
        <v>32</v>
      </c>
      <c r="B9" s="134"/>
      <c r="D9" s="45" t="s">
        <v>58</v>
      </c>
      <c r="E9" s="45" t="s">
        <v>59</v>
      </c>
      <c r="F9" s="45" t="s">
        <v>60</v>
      </c>
      <c r="G9" s="45" t="s">
        <v>61</v>
      </c>
      <c r="H9" s="45" t="s">
        <v>62</v>
      </c>
      <c r="I9" s="45" t="s">
        <v>6</v>
      </c>
      <c r="J9" s="47"/>
      <c r="K9" s="48" t="s">
        <v>63</v>
      </c>
    </row>
    <row r="10" spans="1:11" ht="20.100000000000001" customHeight="1" thickBot="1" x14ac:dyDescent="0.25">
      <c r="A10" s="135"/>
      <c r="B10" s="135"/>
      <c r="D10" s="49" t="s">
        <v>39</v>
      </c>
      <c r="E10" s="49" t="s">
        <v>40</v>
      </c>
      <c r="F10" s="49" t="s">
        <v>64</v>
      </c>
      <c r="G10" s="49" t="s">
        <v>42</v>
      </c>
      <c r="H10" s="49" t="s">
        <v>43</v>
      </c>
      <c r="I10" s="49" t="s">
        <v>65</v>
      </c>
      <c r="J10" s="50"/>
      <c r="K10" s="49" t="s">
        <v>45</v>
      </c>
    </row>
    <row r="11" spans="1:11" ht="28.35" customHeight="1" x14ac:dyDescent="0.3">
      <c r="A11" s="51">
        <v>1</v>
      </c>
      <c r="B11" s="52" t="s">
        <v>66</v>
      </c>
      <c r="D11" s="67">
        <v>176469000</v>
      </c>
      <c r="E11" s="54">
        <v>0</v>
      </c>
      <c r="F11" s="55">
        <v>176469000</v>
      </c>
      <c r="G11" s="97">
        <v>140008098.65000001</v>
      </c>
      <c r="H11" s="54">
        <v>111473448.58000001</v>
      </c>
      <c r="I11" s="98">
        <v>28534650.07</v>
      </c>
      <c r="J11" s="57"/>
      <c r="K11" s="58">
        <v>0.79338636616062885</v>
      </c>
    </row>
    <row r="12" spans="1:11" ht="16.5" x14ac:dyDescent="0.3">
      <c r="A12" s="51">
        <v>2</v>
      </c>
      <c r="B12" s="52" t="s">
        <v>67</v>
      </c>
      <c r="D12" s="53">
        <v>99520500</v>
      </c>
      <c r="E12" s="54">
        <v>0</v>
      </c>
      <c r="F12" s="59">
        <v>99520500</v>
      </c>
      <c r="G12" s="99">
        <v>89197644.679999992</v>
      </c>
      <c r="H12" s="54">
        <v>81071086.349999994</v>
      </c>
      <c r="I12" s="98">
        <v>8126558.3300000001</v>
      </c>
      <c r="J12" s="57"/>
      <c r="K12" s="58">
        <v>0.8962740810184836</v>
      </c>
    </row>
    <row r="13" spans="1:11" ht="16.5" x14ac:dyDescent="0.3">
      <c r="A13" s="51">
        <v>3</v>
      </c>
      <c r="B13" s="52" t="s">
        <v>68</v>
      </c>
      <c r="D13" s="53">
        <v>5107000</v>
      </c>
      <c r="E13" s="54">
        <v>0</v>
      </c>
      <c r="F13" s="59">
        <v>5107000</v>
      </c>
      <c r="G13" s="99">
        <v>6533423.1999999993</v>
      </c>
      <c r="H13" s="54">
        <v>5157047.2700000005</v>
      </c>
      <c r="I13" s="98">
        <v>1376375.9300000002</v>
      </c>
      <c r="J13" s="57"/>
      <c r="K13" s="58">
        <v>1.279307460348541</v>
      </c>
    </row>
    <row r="14" spans="1:11" ht="16.5" x14ac:dyDescent="0.3">
      <c r="A14" s="51">
        <v>4</v>
      </c>
      <c r="B14" s="52" t="s">
        <v>49</v>
      </c>
      <c r="D14" s="53">
        <v>761707500</v>
      </c>
      <c r="E14" s="54">
        <v>22237349.490000002</v>
      </c>
      <c r="F14" s="59">
        <v>783944849.49000001</v>
      </c>
      <c r="G14" s="99">
        <v>603372775.92999971</v>
      </c>
      <c r="H14" s="54">
        <v>549347563.95000005</v>
      </c>
      <c r="I14" s="98">
        <v>54025211.980000004</v>
      </c>
      <c r="J14" s="57"/>
      <c r="K14" s="58">
        <v>0.76966227448592517</v>
      </c>
    </row>
    <row r="15" spans="1:11" ht="17.25" thickBot="1" x14ac:dyDescent="0.35">
      <c r="A15" s="68">
        <v>5</v>
      </c>
      <c r="B15" s="69" t="s">
        <v>69</v>
      </c>
      <c r="D15" s="70">
        <v>11193100</v>
      </c>
      <c r="E15" s="100">
        <v>0</v>
      </c>
      <c r="F15" s="101">
        <v>11193100</v>
      </c>
      <c r="G15" s="102">
        <v>13972465.58</v>
      </c>
      <c r="H15" s="100">
        <v>13737584.719999999</v>
      </c>
      <c r="I15" s="103">
        <v>234880.86000000002</v>
      </c>
      <c r="J15" s="57"/>
      <c r="K15" s="58">
        <v>1.2483106181486809</v>
      </c>
    </row>
    <row r="16" spans="1:11" ht="17.25" thickBot="1" x14ac:dyDescent="0.35">
      <c r="A16" s="61"/>
      <c r="B16" s="62" t="s">
        <v>70</v>
      </c>
      <c r="C16" s="63"/>
      <c r="D16" s="64">
        <v>1053997100</v>
      </c>
      <c r="E16" s="64">
        <v>22237349.490000002</v>
      </c>
      <c r="F16" s="104">
        <v>1076234449.49</v>
      </c>
      <c r="G16" s="64">
        <v>853084408.03999972</v>
      </c>
      <c r="H16" s="64">
        <v>760786730.87000012</v>
      </c>
      <c r="I16" s="64">
        <v>92297677.170000002</v>
      </c>
      <c r="J16" s="65"/>
      <c r="K16" s="66">
        <v>0.79265666365191578</v>
      </c>
    </row>
    <row r="17" spans="1:11" ht="28.35" customHeight="1" x14ac:dyDescent="0.3">
      <c r="A17" s="51">
        <v>6</v>
      </c>
      <c r="B17" s="52" t="s">
        <v>71</v>
      </c>
      <c r="D17" s="67">
        <v>0</v>
      </c>
      <c r="E17" s="54">
        <v>0</v>
      </c>
      <c r="F17" s="59">
        <v>0</v>
      </c>
      <c r="G17" s="99">
        <v>598981.36</v>
      </c>
      <c r="H17" s="54">
        <v>382911.05</v>
      </c>
      <c r="I17" s="98">
        <v>216070.30999999997</v>
      </c>
      <c r="J17" s="57"/>
      <c r="K17" s="58">
        <v>0</v>
      </c>
    </row>
    <row r="18" spans="1:11" ht="17.25" thickBot="1" x14ac:dyDescent="0.35">
      <c r="A18" s="68">
        <v>7</v>
      </c>
      <c r="B18" s="69" t="s">
        <v>53</v>
      </c>
      <c r="D18" s="70">
        <v>4428900</v>
      </c>
      <c r="E18" s="71">
        <v>0</v>
      </c>
      <c r="F18" s="72">
        <v>4428900</v>
      </c>
      <c r="G18" s="105">
        <v>3882713.2499999995</v>
      </c>
      <c r="H18" s="71">
        <v>3481943.21</v>
      </c>
      <c r="I18" s="106">
        <v>400770.04</v>
      </c>
      <c r="J18" s="57"/>
      <c r="K18" s="58">
        <v>0.87667665786086824</v>
      </c>
    </row>
    <row r="19" spans="1:11" ht="17.25" thickBot="1" x14ac:dyDescent="0.35">
      <c r="A19" s="61"/>
      <c r="B19" s="62" t="s">
        <v>72</v>
      </c>
      <c r="C19" s="63"/>
      <c r="D19" s="64">
        <v>4428900</v>
      </c>
      <c r="E19" s="64">
        <v>0</v>
      </c>
      <c r="F19" s="104">
        <v>4428900</v>
      </c>
      <c r="G19" s="64">
        <v>4481694.6099999994</v>
      </c>
      <c r="H19" s="64">
        <v>3864854.26</v>
      </c>
      <c r="I19" s="64">
        <v>616840.35</v>
      </c>
      <c r="J19" s="65"/>
      <c r="K19" s="66">
        <v>1.0119204791257421</v>
      </c>
    </row>
    <row r="20" spans="1:11" ht="28.35" customHeight="1" x14ac:dyDescent="0.3">
      <c r="A20" s="51">
        <v>8</v>
      </c>
      <c r="B20" s="52" t="s">
        <v>55</v>
      </c>
      <c r="D20" s="67">
        <v>185350000</v>
      </c>
      <c r="E20" s="54">
        <v>514531433.01999998</v>
      </c>
      <c r="F20" s="59">
        <v>699881433.01999998</v>
      </c>
      <c r="G20" s="99">
        <v>139057403.44999999</v>
      </c>
      <c r="H20" s="54">
        <v>137759982.74000001</v>
      </c>
      <c r="I20" s="98">
        <v>1297420.71</v>
      </c>
      <c r="J20" s="57"/>
      <c r="K20" s="58">
        <v>0.19868708739702523</v>
      </c>
    </row>
    <row r="21" spans="1:11" ht="18.75" customHeight="1" thickBot="1" x14ac:dyDescent="0.35">
      <c r="A21" s="68">
        <v>9</v>
      </c>
      <c r="B21" s="69" t="s">
        <v>56</v>
      </c>
      <c r="D21" s="70">
        <v>0</v>
      </c>
      <c r="E21" s="71">
        <v>0</v>
      </c>
      <c r="F21" s="72">
        <v>0</v>
      </c>
      <c r="G21" s="105">
        <v>0</v>
      </c>
      <c r="H21" s="71">
        <v>0</v>
      </c>
      <c r="I21" s="106">
        <v>0</v>
      </c>
      <c r="J21" s="57"/>
      <c r="K21" s="58">
        <v>0</v>
      </c>
    </row>
    <row r="22" spans="1:11" ht="17.25" thickBot="1" x14ac:dyDescent="0.35">
      <c r="A22" s="61"/>
      <c r="B22" s="62" t="s">
        <v>73</v>
      </c>
      <c r="C22" s="63"/>
      <c r="D22" s="64">
        <v>185350000</v>
      </c>
      <c r="E22" s="64">
        <v>514531433.01999998</v>
      </c>
      <c r="F22" s="104">
        <v>699881433.01999998</v>
      </c>
      <c r="G22" s="64">
        <v>139057403.44999999</v>
      </c>
      <c r="H22" s="64">
        <v>137759982.74000001</v>
      </c>
      <c r="I22" s="64">
        <v>1297420.71</v>
      </c>
      <c r="J22" s="65"/>
      <c r="K22" s="66">
        <v>0.19868708739702523</v>
      </c>
    </row>
    <row r="23" spans="1:11" ht="16.5" x14ac:dyDescent="0.3">
      <c r="A23" s="74"/>
      <c r="B23" s="74"/>
      <c r="D23" s="75"/>
      <c r="E23" s="76"/>
      <c r="F23" s="77"/>
      <c r="G23" s="107"/>
      <c r="H23" s="76"/>
      <c r="I23" s="76"/>
      <c r="J23" s="57"/>
      <c r="K23" s="79"/>
    </row>
    <row r="24" spans="1:11" ht="13.5" thickBot="1" x14ac:dyDescent="0.25">
      <c r="D24" s="43"/>
      <c r="E24" s="43"/>
      <c r="F24" s="43"/>
      <c r="G24" s="43"/>
      <c r="H24" s="43"/>
      <c r="I24" s="43"/>
      <c r="J24" s="43"/>
      <c r="K24" s="80"/>
    </row>
    <row r="25" spans="1:11" ht="21" thickBot="1" x14ac:dyDescent="0.25">
      <c r="B25" s="81" t="s">
        <v>74</v>
      </c>
      <c r="D25" s="82">
        <v>1243776000</v>
      </c>
      <c r="E25" s="82">
        <v>536768782.50999999</v>
      </c>
      <c r="F25" s="82">
        <v>1780544782.51</v>
      </c>
      <c r="G25" s="82">
        <v>996623506.09999967</v>
      </c>
      <c r="H25" s="82">
        <v>902411567.87000012</v>
      </c>
      <c r="I25" s="82">
        <v>94211938.229999989</v>
      </c>
      <c r="J25" s="83"/>
      <c r="K25" s="84">
        <v>0.55972953665061909</v>
      </c>
    </row>
    <row r="26" spans="1:11" x14ac:dyDescent="0.2">
      <c r="F26" t="s">
        <v>29</v>
      </c>
    </row>
    <row r="29" spans="1:11" ht="33.75" x14ac:dyDescent="0.5">
      <c r="A29" s="42" t="s">
        <v>14</v>
      </c>
      <c r="I29" s="43"/>
      <c r="J29" s="43"/>
      <c r="K29" s="43"/>
    </row>
    <row r="30" spans="1:11" ht="20.100000000000001" customHeight="1" thickBot="1" x14ac:dyDescent="0.55000000000000004">
      <c r="A30" s="42"/>
      <c r="I30" s="43"/>
      <c r="J30" s="43"/>
      <c r="K30" s="43"/>
    </row>
    <row r="31" spans="1:11" ht="40.35" customHeight="1" x14ac:dyDescent="0.25">
      <c r="A31" s="134" t="s">
        <v>32</v>
      </c>
      <c r="B31" s="134"/>
      <c r="D31" s="45" t="s">
        <v>58</v>
      </c>
      <c r="E31" s="45" t="s">
        <v>59</v>
      </c>
      <c r="F31" s="45" t="s">
        <v>60</v>
      </c>
      <c r="G31" s="45" t="s">
        <v>75</v>
      </c>
      <c r="H31" s="45" t="s">
        <v>76</v>
      </c>
      <c r="I31" s="46" t="s">
        <v>20</v>
      </c>
      <c r="J31" s="47"/>
      <c r="K31" s="48" t="s">
        <v>63</v>
      </c>
    </row>
    <row r="32" spans="1:11" ht="20.100000000000001" customHeight="1" thickBot="1" x14ac:dyDescent="0.25">
      <c r="A32" s="135"/>
      <c r="B32" s="135"/>
      <c r="D32" s="49" t="s">
        <v>39</v>
      </c>
      <c r="E32" s="49" t="s">
        <v>40</v>
      </c>
      <c r="F32" s="49" t="s">
        <v>64</v>
      </c>
      <c r="G32" s="49" t="s">
        <v>42</v>
      </c>
      <c r="H32" s="49" t="s">
        <v>43</v>
      </c>
      <c r="I32" s="49" t="s">
        <v>65</v>
      </c>
      <c r="J32" s="50"/>
      <c r="K32" s="49" t="s">
        <v>45</v>
      </c>
    </row>
    <row r="33" spans="1:11" ht="28.35" customHeight="1" x14ac:dyDescent="0.3">
      <c r="A33" s="51">
        <v>1</v>
      </c>
      <c r="B33" s="52" t="s">
        <v>46</v>
      </c>
      <c r="D33" s="53">
        <v>280219999.99999988</v>
      </c>
      <c r="E33" s="54">
        <v>4650563.4300000025</v>
      </c>
      <c r="F33" s="55">
        <v>284870563.43000007</v>
      </c>
      <c r="G33" s="97">
        <v>183464692.13999996</v>
      </c>
      <c r="H33" s="54">
        <v>183460184.73999995</v>
      </c>
      <c r="I33" s="56">
        <v>4507.3999999999996</v>
      </c>
      <c r="J33" s="57"/>
      <c r="K33" s="58">
        <v>0.64402825595941893</v>
      </c>
    </row>
    <row r="34" spans="1:11" ht="16.5" x14ac:dyDescent="0.3">
      <c r="A34" s="51">
        <v>2</v>
      </c>
      <c r="B34" s="52" t="s">
        <v>47</v>
      </c>
      <c r="D34" s="53">
        <v>139720000</v>
      </c>
      <c r="E34" s="54">
        <v>27053799.11999999</v>
      </c>
      <c r="F34" s="59">
        <v>166773799.12000003</v>
      </c>
      <c r="G34" s="99">
        <v>75256880.290000051</v>
      </c>
      <c r="H34" s="54">
        <v>73735515.280000031</v>
      </c>
      <c r="I34" s="60">
        <v>1521365.0099999998</v>
      </c>
      <c r="J34" s="57"/>
      <c r="K34" s="58">
        <v>0.45125121983849448</v>
      </c>
    </row>
    <row r="35" spans="1:11" ht="16.5" x14ac:dyDescent="0.3">
      <c r="A35" s="51">
        <v>3</v>
      </c>
      <c r="B35" s="52" t="s">
        <v>48</v>
      </c>
      <c r="D35" s="53">
        <v>111000</v>
      </c>
      <c r="E35" s="54">
        <v>0</v>
      </c>
      <c r="F35" s="59">
        <v>111000</v>
      </c>
      <c r="G35" s="99">
        <v>239.35</v>
      </c>
      <c r="H35" s="54">
        <v>239.35</v>
      </c>
      <c r="I35" s="60">
        <v>0</v>
      </c>
      <c r="J35" s="57"/>
      <c r="K35" s="58">
        <v>2.1563063063063065E-3</v>
      </c>
    </row>
    <row r="36" spans="1:11" ht="16.5" x14ac:dyDescent="0.3">
      <c r="A36" s="51">
        <v>4</v>
      </c>
      <c r="B36" s="52" t="s">
        <v>49</v>
      </c>
      <c r="D36" s="53">
        <v>313582000</v>
      </c>
      <c r="E36" s="54">
        <v>116524938.84000003</v>
      </c>
      <c r="F36" s="59">
        <v>430106938.83999979</v>
      </c>
      <c r="G36" s="99">
        <v>291108642.52999997</v>
      </c>
      <c r="H36" s="54">
        <v>281965301.72999984</v>
      </c>
      <c r="I36" s="60">
        <v>9143340.7999999989</v>
      </c>
      <c r="J36" s="57"/>
      <c r="K36" s="58">
        <v>0.67682851924017129</v>
      </c>
    </row>
    <row r="37" spans="1:11" ht="17.25" thickBot="1" x14ac:dyDescent="0.35">
      <c r="A37" s="68">
        <v>5</v>
      </c>
      <c r="B37" s="69" t="s">
        <v>50</v>
      </c>
      <c r="D37" s="70">
        <v>4000000</v>
      </c>
      <c r="E37" s="100">
        <v>0</v>
      </c>
      <c r="F37" s="101">
        <v>4000000</v>
      </c>
      <c r="G37" s="102">
        <v>0</v>
      </c>
      <c r="H37" s="100">
        <v>0</v>
      </c>
      <c r="I37" s="73">
        <v>0</v>
      </c>
      <c r="J37" s="57"/>
      <c r="K37" s="58">
        <v>0</v>
      </c>
    </row>
    <row r="38" spans="1:11" ht="17.25" thickBot="1" x14ac:dyDescent="0.35">
      <c r="A38" s="61"/>
      <c r="B38" s="62" t="s">
        <v>51</v>
      </c>
      <c r="C38" s="63"/>
      <c r="D38" s="64">
        <v>737632999.99999988</v>
      </c>
      <c r="E38" s="64">
        <v>148229301.39000002</v>
      </c>
      <c r="F38" s="104">
        <v>885862301.38999987</v>
      </c>
      <c r="G38" s="64">
        <v>549830454.30999994</v>
      </c>
      <c r="H38" s="64">
        <v>539161241.09999979</v>
      </c>
      <c r="I38" s="64">
        <v>10669213.209999999</v>
      </c>
      <c r="J38" s="65"/>
      <c r="K38" s="66">
        <v>0.62067259600873081</v>
      </c>
    </row>
    <row r="39" spans="1:11" ht="28.35" customHeight="1" x14ac:dyDescent="0.3">
      <c r="A39" s="51">
        <v>6</v>
      </c>
      <c r="B39" s="52" t="s">
        <v>52</v>
      </c>
      <c r="D39" s="67">
        <v>99877000</v>
      </c>
      <c r="E39" s="54">
        <v>29805449.069999997</v>
      </c>
      <c r="F39" s="59">
        <v>129682449.07000001</v>
      </c>
      <c r="G39" s="99">
        <v>47245505.769999973</v>
      </c>
      <c r="H39" s="54">
        <v>44890418.089999989</v>
      </c>
      <c r="I39" s="56">
        <v>2355087.6799999997</v>
      </c>
      <c r="J39" s="57"/>
      <c r="K39" s="58">
        <v>0.36431688411820312</v>
      </c>
    </row>
    <row r="40" spans="1:11" ht="17.25" thickBot="1" x14ac:dyDescent="0.35">
      <c r="A40" s="68">
        <v>7</v>
      </c>
      <c r="B40" s="69" t="s">
        <v>53</v>
      </c>
      <c r="D40" s="70">
        <v>211731000</v>
      </c>
      <c r="E40" s="71">
        <v>347923183.53000003</v>
      </c>
      <c r="F40" s="72">
        <v>559654183.52999985</v>
      </c>
      <c r="G40" s="105">
        <v>221256907.75999999</v>
      </c>
      <c r="H40" s="71">
        <v>192227185.91999999</v>
      </c>
      <c r="I40" s="73">
        <v>29029721.84</v>
      </c>
      <c r="J40" s="57"/>
      <c r="K40" s="58">
        <v>0.39534575863335736</v>
      </c>
    </row>
    <row r="41" spans="1:11" ht="17.25" thickBot="1" x14ac:dyDescent="0.35">
      <c r="A41" s="61"/>
      <c r="B41" s="62" t="s">
        <v>54</v>
      </c>
      <c r="C41" s="63"/>
      <c r="D41" s="64">
        <v>311608000</v>
      </c>
      <c r="E41" s="64">
        <v>377728632.60000002</v>
      </c>
      <c r="F41" s="104">
        <v>689336632.5999999</v>
      </c>
      <c r="G41" s="64">
        <v>268502413.52999997</v>
      </c>
      <c r="H41" s="64">
        <v>237117604.00999999</v>
      </c>
      <c r="I41" s="64">
        <v>31384809.52</v>
      </c>
      <c r="J41" s="65"/>
      <c r="K41" s="66">
        <v>0.3895084068248022</v>
      </c>
    </row>
    <row r="42" spans="1:11" ht="28.35" customHeight="1" x14ac:dyDescent="0.3">
      <c r="A42" s="51">
        <v>8</v>
      </c>
      <c r="B42" s="52" t="s">
        <v>55</v>
      </c>
      <c r="D42" s="67">
        <v>194535000</v>
      </c>
      <c r="E42" s="54">
        <v>10810848.52</v>
      </c>
      <c r="F42" s="59">
        <v>205345848.52000001</v>
      </c>
      <c r="G42" s="99">
        <v>186210330.27000001</v>
      </c>
      <c r="H42" s="54">
        <v>186196510.12</v>
      </c>
      <c r="I42" s="56">
        <v>13820.15</v>
      </c>
      <c r="J42" s="57"/>
      <c r="K42" s="58">
        <v>0.90681322077891313</v>
      </c>
    </row>
    <row r="43" spans="1:11" ht="18.75" customHeight="1" thickBot="1" x14ac:dyDescent="0.35">
      <c r="A43" s="68">
        <v>9</v>
      </c>
      <c r="B43" s="69" t="s">
        <v>56</v>
      </c>
      <c r="D43" s="70">
        <v>0</v>
      </c>
      <c r="E43" s="71">
        <v>0</v>
      </c>
      <c r="F43" s="72">
        <v>0</v>
      </c>
      <c r="G43" s="105">
        <v>0</v>
      </c>
      <c r="H43" s="71">
        <v>0</v>
      </c>
      <c r="I43" s="73">
        <v>0</v>
      </c>
      <c r="J43" s="57"/>
      <c r="K43" s="58">
        <v>0</v>
      </c>
    </row>
    <row r="44" spans="1:11" ht="17.25" thickBot="1" x14ac:dyDescent="0.35">
      <c r="A44" s="61"/>
      <c r="B44" s="62" t="s">
        <v>57</v>
      </c>
      <c r="C44" s="63"/>
      <c r="D44" s="64">
        <v>194535000</v>
      </c>
      <c r="E44" s="64">
        <v>10810848.52</v>
      </c>
      <c r="F44" s="104">
        <v>205345848.52000001</v>
      </c>
      <c r="G44" s="64">
        <v>186210330.27000001</v>
      </c>
      <c r="H44" s="64">
        <v>186196510.12</v>
      </c>
      <c r="I44" s="64">
        <v>13820.15</v>
      </c>
      <c r="J44" s="65"/>
      <c r="K44" s="66">
        <v>0.90681322077891313</v>
      </c>
    </row>
    <row r="45" spans="1:11" ht="16.5" x14ac:dyDescent="0.3">
      <c r="A45" s="74"/>
      <c r="B45" s="74"/>
      <c r="D45" s="75"/>
      <c r="E45" s="76"/>
      <c r="F45" s="77"/>
      <c r="G45" s="107"/>
      <c r="H45" s="76"/>
      <c r="I45" s="78"/>
      <c r="J45" s="57"/>
      <c r="K45" s="79"/>
    </row>
    <row r="46" spans="1:11" ht="13.5" thickBot="1" x14ac:dyDescent="0.25">
      <c r="D46" s="43"/>
      <c r="E46" s="43"/>
      <c r="F46" s="43"/>
      <c r="G46" s="43"/>
      <c r="H46" s="43"/>
      <c r="I46" s="43"/>
      <c r="J46" s="43"/>
      <c r="K46" s="80"/>
    </row>
    <row r="47" spans="1:11" ht="21" thickBot="1" x14ac:dyDescent="0.25">
      <c r="B47" s="81" t="str">
        <f>"Total de "&amp;A29</f>
        <v>Total de despeses</v>
      </c>
      <c r="D47" s="82">
        <v>1243776000</v>
      </c>
      <c r="E47" s="82">
        <v>536768782.50999999</v>
      </c>
      <c r="F47" s="82">
        <v>1780544782.5099998</v>
      </c>
      <c r="G47" s="82">
        <v>1004543198.1099999</v>
      </c>
      <c r="H47" s="82">
        <v>962475355.22999978</v>
      </c>
      <c r="I47" s="82">
        <v>42067842.879999995</v>
      </c>
      <c r="J47" s="83"/>
      <c r="K47" s="84">
        <v>0.56417744051004137</v>
      </c>
    </row>
    <row r="48" spans="1:11" x14ac:dyDescent="0.2">
      <c r="I48" s="43"/>
      <c r="J48" s="43"/>
      <c r="K48" s="43"/>
    </row>
    <row r="49" spans="1:11" x14ac:dyDescent="0.2">
      <c r="I49" s="43" t="s">
        <v>29</v>
      </c>
      <c r="J49" s="43"/>
      <c r="K49" s="43"/>
    </row>
    <row r="51" spans="1:11" ht="33.75" x14ac:dyDescent="0.5">
      <c r="A51" s="42" t="s">
        <v>77</v>
      </c>
      <c r="I51" s="43"/>
      <c r="J51" s="43"/>
      <c r="K51" s="43"/>
    </row>
    <row r="52" spans="1:11" ht="20.100000000000001" customHeight="1" x14ac:dyDescent="0.5">
      <c r="A52" s="42"/>
      <c r="I52" s="43"/>
      <c r="J52" s="43"/>
      <c r="K52" s="43"/>
    </row>
    <row r="53" spans="1:11" ht="16.5" x14ac:dyDescent="0.3">
      <c r="A53" s="68"/>
      <c r="B53" s="108"/>
      <c r="D53" s="109"/>
      <c r="E53" s="110"/>
      <c r="F53" s="111"/>
      <c r="G53" s="112"/>
      <c r="H53" s="110"/>
      <c r="I53" s="113"/>
      <c r="J53" s="114"/>
      <c r="K53" s="114"/>
    </row>
    <row r="54" spans="1:11" ht="16.5" x14ac:dyDescent="0.3">
      <c r="A54" s="51" t="s">
        <v>78</v>
      </c>
      <c r="B54" s="115"/>
      <c r="D54" s="116">
        <f t="shared" ref="D54:I54" si="0">D16-D38</f>
        <v>316364100.00000012</v>
      </c>
      <c r="E54" s="117">
        <f t="shared" si="0"/>
        <v>-125991951.90000001</v>
      </c>
      <c r="F54" s="118">
        <f t="shared" si="0"/>
        <v>190372148.10000014</v>
      </c>
      <c r="G54" s="119">
        <f t="shared" si="0"/>
        <v>303253953.72999978</v>
      </c>
      <c r="H54" s="117">
        <f t="shared" si="0"/>
        <v>221625489.77000034</v>
      </c>
      <c r="I54" s="120">
        <f t="shared" si="0"/>
        <v>81628463.960000008</v>
      </c>
      <c r="J54" s="121"/>
      <c r="K54" s="114"/>
    </row>
    <row r="55" spans="1:11" ht="16.5" x14ac:dyDescent="0.3">
      <c r="A55" s="51" t="s">
        <v>79</v>
      </c>
      <c r="B55" s="115"/>
      <c r="D55" s="116">
        <f t="shared" ref="D55:I55" si="1">D19-D41</f>
        <v>-307179100</v>
      </c>
      <c r="E55" s="117">
        <f t="shared" si="1"/>
        <v>-377728632.60000002</v>
      </c>
      <c r="F55" s="118">
        <f t="shared" si="1"/>
        <v>-684907732.5999999</v>
      </c>
      <c r="G55" s="119">
        <f t="shared" si="1"/>
        <v>-264020718.91999996</v>
      </c>
      <c r="H55" s="117">
        <f t="shared" si="1"/>
        <v>-233252749.75</v>
      </c>
      <c r="I55" s="120">
        <f t="shared" si="1"/>
        <v>-30767969.169999998</v>
      </c>
      <c r="J55" s="121"/>
      <c r="K55" s="114"/>
    </row>
    <row r="56" spans="1:11" ht="16.5" x14ac:dyDescent="0.3">
      <c r="A56" s="68" t="s">
        <v>80</v>
      </c>
      <c r="B56" s="108"/>
      <c r="D56" s="122">
        <f t="shared" ref="D56:I56" si="2">D22-D44</f>
        <v>-9185000</v>
      </c>
      <c r="E56" s="123">
        <f t="shared" si="2"/>
        <v>503720584.5</v>
      </c>
      <c r="F56" s="124">
        <f t="shared" si="2"/>
        <v>494535584.5</v>
      </c>
      <c r="G56" s="125">
        <f t="shared" si="2"/>
        <v>-47152926.820000023</v>
      </c>
      <c r="H56" s="123">
        <f t="shared" si="2"/>
        <v>-48436527.379999995</v>
      </c>
      <c r="I56" s="126">
        <f t="shared" si="2"/>
        <v>1283600.56</v>
      </c>
      <c r="J56" s="121"/>
      <c r="K56" s="114"/>
    </row>
    <row r="57" spans="1:11" ht="16.5" x14ac:dyDescent="0.3">
      <c r="A57" s="68"/>
      <c r="B57" s="108"/>
      <c r="D57" s="127"/>
      <c r="E57" s="128"/>
      <c r="F57" s="129"/>
      <c r="G57" s="130"/>
      <c r="H57" s="128"/>
      <c r="I57" s="131"/>
      <c r="J57" s="114"/>
      <c r="K57" s="114"/>
    </row>
    <row r="58" spans="1:11" ht="17.25" thickBot="1" x14ac:dyDescent="0.35">
      <c r="K58" s="114"/>
    </row>
    <row r="59" spans="1:11" ht="21" thickBot="1" x14ac:dyDescent="0.35">
      <c r="B59" s="81" t="str">
        <f>"Total "&amp;A51</f>
        <v>Total diferències</v>
      </c>
      <c r="D59" s="82">
        <f t="shared" ref="D59:I59" si="3">D25-D47</f>
        <v>0</v>
      </c>
      <c r="E59" s="82">
        <f t="shared" si="3"/>
        <v>0</v>
      </c>
      <c r="F59" s="82">
        <f t="shared" si="3"/>
        <v>0</v>
      </c>
      <c r="G59" s="82">
        <f t="shared" si="3"/>
        <v>-7919692.0100002289</v>
      </c>
      <c r="H59" s="82">
        <f t="shared" si="3"/>
        <v>-60063787.359999657</v>
      </c>
      <c r="I59" s="82">
        <f t="shared" si="3"/>
        <v>52144095.349999994</v>
      </c>
      <c r="J59" s="83"/>
      <c r="K59" s="114"/>
    </row>
    <row r="68" spans="11:11" x14ac:dyDescent="0.2">
      <c r="K68" s="31"/>
    </row>
  </sheetData>
  <sheetProtection algorithmName="SHA-512" hashValue="PiqtJGhQTumNFMF8o3wZZAn0tJth8QxFJ5i7W6C2gNpOIc68mIZIJBNXcdnf2Ek8kALhSF+BD9ATIaVcoDSY5Q==" saltValue="h874Zk9nykJI6S6uXDY/3A==" spinCount="100000" sheet="1" objects="1" scenarios="1"/>
  <mergeCells count="2">
    <mergeCell ref="A9:B10"/>
    <mergeCell ref="A31:B32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E97B-38F2-4288-8EF8-1B0421B573E0}">
  <sheetPr codeName="Hoja39"/>
  <dimension ref="A1:K70"/>
  <sheetViews>
    <sheetView showGridLines="0" workbookViewId="0">
      <pane ySplit="1" topLeftCell="A2" activePane="bottomLeft" state="frozen"/>
      <selection activeCell="J26" sqref="J26"/>
      <selection pane="bottomLeft" activeCell="D14" sqref="D14"/>
    </sheetView>
  </sheetViews>
  <sheetFormatPr defaultColWidth="9.42578125" defaultRowHeight="12.75" x14ac:dyDescent="0.2"/>
  <cols>
    <col min="1" max="1" width="4.42578125" customWidth="1"/>
    <col min="2" max="2" width="27.42578125" customWidth="1"/>
    <col min="3" max="3" width="1.42578125" customWidth="1"/>
    <col min="4" max="9" width="16.42578125" customWidth="1"/>
    <col min="10" max="10" width="2.42578125" customWidth="1"/>
    <col min="11" max="11" width="8.42578125" customWidth="1"/>
    <col min="12" max="256" width="11.42578125" customWidth="1"/>
  </cols>
  <sheetData>
    <row r="1" spans="1:11" ht="60.6" customHeight="1" x14ac:dyDescent="0.4">
      <c r="A1" s="32" t="s">
        <v>29</v>
      </c>
      <c r="B1" s="32"/>
      <c r="J1" s="33"/>
      <c r="K1" s="34"/>
    </row>
    <row r="2" spans="1:11" ht="18" x14ac:dyDescent="0.25">
      <c r="A2" s="32" t="s">
        <v>29</v>
      </c>
      <c r="B2" s="32"/>
      <c r="K2" s="35"/>
    </row>
    <row r="3" spans="1:11" ht="33" customHeight="1" thickBot="1" x14ac:dyDescent="0.4">
      <c r="A3" s="36" t="str">
        <f>titol</f>
        <v>estat d'execució del pressupost</v>
      </c>
      <c r="B3" s="36"/>
      <c r="C3" s="37"/>
      <c r="D3" s="37"/>
      <c r="E3" s="37"/>
      <c r="F3" s="37"/>
      <c r="G3" s="37"/>
      <c r="H3" s="37"/>
      <c r="I3" s="37"/>
      <c r="J3" s="37"/>
      <c r="K3" s="38" t="s">
        <v>30</v>
      </c>
    </row>
    <row r="4" spans="1:11" ht="27" x14ac:dyDescent="0.35">
      <c r="A4" s="39" t="s">
        <v>31</v>
      </c>
      <c r="B4" s="40"/>
      <c r="C4" s="40"/>
      <c r="D4" s="40"/>
      <c r="E4" s="40"/>
      <c r="F4" s="40"/>
      <c r="G4" s="40"/>
      <c r="H4" s="40"/>
      <c r="I4" s="40"/>
      <c r="J4" s="40"/>
      <c r="K4" s="41" t="s">
        <v>81</v>
      </c>
    </row>
    <row r="5" spans="1:11" x14ac:dyDescent="0.2">
      <c r="H5" t="s">
        <v>29</v>
      </c>
    </row>
    <row r="7" spans="1:11" ht="33.75" x14ac:dyDescent="0.5">
      <c r="A7" s="42" t="s">
        <v>14</v>
      </c>
      <c r="I7" s="43"/>
      <c r="J7" s="43"/>
      <c r="K7" s="44" t="str">
        <f>nota1</f>
        <v xml:space="preserve"> </v>
      </c>
    </row>
    <row r="8" spans="1:11" ht="20.100000000000001" customHeight="1" thickBot="1" x14ac:dyDescent="0.55000000000000004">
      <c r="A8" s="42"/>
      <c r="I8" s="43"/>
      <c r="J8" s="43"/>
      <c r="K8" s="43"/>
    </row>
    <row r="9" spans="1:11" ht="40.35" customHeight="1" x14ac:dyDescent="0.25">
      <c r="A9" s="134" t="s">
        <v>32</v>
      </c>
      <c r="B9" s="136"/>
      <c r="D9" s="45" t="s">
        <v>33</v>
      </c>
      <c r="E9" s="45" t="s">
        <v>34</v>
      </c>
      <c r="F9" s="45" t="s">
        <v>35</v>
      </c>
      <c r="G9" s="45" t="s">
        <v>18</v>
      </c>
      <c r="H9" s="45" t="s">
        <v>36</v>
      </c>
      <c r="I9" s="46" t="s">
        <v>37</v>
      </c>
      <c r="J9" s="47"/>
      <c r="K9" s="48" t="s">
        <v>38</v>
      </c>
    </row>
    <row r="10" spans="1:11" ht="20.100000000000001" customHeight="1" thickBot="1" x14ac:dyDescent="0.25">
      <c r="A10" s="137"/>
      <c r="B10" s="137"/>
      <c r="D10" s="49" t="s">
        <v>39</v>
      </c>
      <c r="E10" s="49" t="s">
        <v>40</v>
      </c>
      <c r="F10" s="49" t="s">
        <v>41</v>
      </c>
      <c r="G10" s="49" t="s">
        <v>42</v>
      </c>
      <c r="H10" s="49" t="s">
        <v>43</v>
      </c>
      <c r="I10" s="49" t="s">
        <v>44</v>
      </c>
      <c r="J10" s="50"/>
      <c r="K10" s="49" t="s">
        <v>45</v>
      </c>
    </row>
    <row r="11" spans="1:11" ht="28.35" customHeight="1" x14ac:dyDescent="0.3">
      <c r="A11" s="51">
        <v>1</v>
      </c>
      <c r="B11" s="52" t="s">
        <v>46</v>
      </c>
      <c r="D11" s="53">
        <v>284870563.43000007</v>
      </c>
      <c r="E11" s="54">
        <v>183983167.77999994</v>
      </c>
      <c r="F11" s="54">
        <v>183873527.83999994</v>
      </c>
      <c r="G11" s="55">
        <v>183464692.13999996</v>
      </c>
      <c r="H11" s="54">
        <v>100317692.6499999</v>
      </c>
      <c r="I11" s="56">
        <v>101405871.28999992</v>
      </c>
      <c r="J11" s="57"/>
      <c r="K11" s="58">
        <v>0.64546341898601378</v>
      </c>
    </row>
    <row r="12" spans="1:11" ht="16.5" x14ac:dyDescent="0.3">
      <c r="A12" s="51">
        <v>2</v>
      </c>
      <c r="B12" s="52" t="s">
        <v>47</v>
      </c>
      <c r="D12" s="53">
        <v>166773799.12000003</v>
      </c>
      <c r="E12" s="54">
        <v>137862280.6900003</v>
      </c>
      <c r="F12" s="54">
        <v>134119531.06000021</v>
      </c>
      <c r="G12" s="59">
        <v>75256880.290000051</v>
      </c>
      <c r="H12" s="54">
        <v>24881399.940000001</v>
      </c>
      <c r="I12" s="60">
        <v>91516918.829999924</v>
      </c>
      <c r="J12" s="57"/>
      <c r="K12" s="58">
        <v>0.80420025068503809</v>
      </c>
    </row>
    <row r="13" spans="1:11" ht="16.5" x14ac:dyDescent="0.3">
      <c r="A13" s="51">
        <v>3</v>
      </c>
      <c r="B13" s="52" t="s">
        <v>48</v>
      </c>
      <c r="D13" s="53">
        <v>111000</v>
      </c>
      <c r="E13" s="54">
        <v>239.35</v>
      </c>
      <c r="F13" s="54">
        <v>239.35</v>
      </c>
      <c r="G13" s="59">
        <v>239.35</v>
      </c>
      <c r="H13" s="54">
        <v>110760.65000000001</v>
      </c>
      <c r="I13" s="60">
        <v>110760.65000000001</v>
      </c>
      <c r="J13" s="57"/>
      <c r="K13" s="58">
        <v>2.1563063063063065E-3</v>
      </c>
    </row>
    <row r="14" spans="1:11" ht="16.5" x14ac:dyDescent="0.3">
      <c r="A14" s="51">
        <v>4</v>
      </c>
      <c r="B14" s="52" t="s">
        <v>49</v>
      </c>
      <c r="D14" s="53">
        <v>430106938.83999979</v>
      </c>
      <c r="E14" s="54">
        <v>385780837.06</v>
      </c>
      <c r="F14" s="54">
        <v>375913437.66000003</v>
      </c>
      <c r="G14" s="59">
        <v>291108642.52999997</v>
      </c>
      <c r="H14" s="54">
        <v>44191448.779999994</v>
      </c>
      <c r="I14" s="60">
        <v>138998296.30999997</v>
      </c>
      <c r="J14" s="57"/>
      <c r="K14" s="58">
        <v>0.87399993748959304</v>
      </c>
    </row>
    <row r="15" spans="1:11" ht="17.25" thickBot="1" x14ac:dyDescent="0.35">
      <c r="A15" s="51">
        <v>5</v>
      </c>
      <c r="B15" s="52" t="s">
        <v>50</v>
      </c>
      <c r="D15" s="53">
        <v>4000000</v>
      </c>
      <c r="E15" s="54">
        <v>0</v>
      </c>
      <c r="F15" s="54">
        <v>0</v>
      </c>
      <c r="G15" s="59">
        <v>0</v>
      </c>
      <c r="H15" s="54">
        <v>4000000</v>
      </c>
      <c r="I15" s="60">
        <v>4000000</v>
      </c>
      <c r="J15" s="57"/>
      <c r="K15" s="58">
        <v>0</v>
      </c>
    </row>
    <row r="16" spans="1:11" ht="17.25" thickBot="1" x14ac:dyDescent="0.35">
      <c r="A16" s="61"/>
      <c r="B16" s="62" t="s">
        <v>51</v>
      </c>
      <c r="C16" s="63"/>
      <c r="D16" s="64">
        <v>885862301.38999987</v>
      </c>
      <c r="E16" s="64">
        <v>707626524.88000035</v>
      </c>
      <c r="F16" s="64">
        <v>693906735.91000021</v>
      </c>
      <c r="G16" s="64">
        <v>549830454.30999994</v>
      </c>
      <c r="H16" s="64">
        <v>173501302.01999989</v>
      </c>
      <c r="I16" s="64">
        <v>336031847.0799998</v>
      </c>
      <c r="J16" s="65"/>
      <c r="K16" s="66">
        <v>0.78331218612779474</v>
      </c>
    </row>
    <row r="17" spans="1:11" ht="28.35" customHeight="1" x14ac:dyDescent="0.3">
      <c r="A17" s="51">
        <v>6</v>
      </c>
      <c r="B17" s="52" t="s">
        <v>52</v>
      </c>
      <c r="D17" s="67">
        <v>129682449.07000001</v>
      </c>
      <c r="E17" s="54">
        <v>107887364.82000001</v>
      </c>
      <c r="F17" s="54">
        <v>99433149.999999985</v>
      </c>
      <c r="G17" s="59">
        <v>47245505.769999973</v>
      </c>
      <c r="H17" s="54">
        <v>19012956.439999994</v>
      </c>
      <c r="I17" s="56">
        <v>82436943.300000042</v>
      </c>
      <c r="J17" s="57"/>
      <c r="K17" s="58">
        <v>0.76674330808117253</v>
      </c>
    </row>
    <row r="18" spans="1:11" ht="17.25" thickBot="1" x14ac:dyDescent="0.35">
      <c r="A18" s="68">
        <v>7</v>
      </c>
      <c r="B18" s="69" t="s">
        <v>53</v>
      </c>
      <c r="D18" s="70">
        <v>559654183.52999985</v>
      </c>
      <c r="E18" s="71">
        <v>500020310.02000004</v>
      </c>
      <c r="F18" s="71">
        <v>484657418.93000019</v>
      </c>
      <c r="G18" s="72">
        <v>221256907.75999999</v>
      </c>
      <c r="H18" s="71">
        <v>59354114.089999989</v>
      </c>
      <c r="I18" s="73">
        <v>338397275.76999998</v>
      </c>
      <c r="J18" s="57"/>
      <c r="K18" s="58">
        <v>0.86599445370539341</v>
      </c>
    </row>
    <row r="19" spans="1:11" ht="17.25" thickBot="1" x14ac:dyDescent="0.35">
      <c r="A19" s="61"/>
      <c r="B19" s="62" t="s">
        <v>54</v>
      </c>
      <c r="C19" s="63"/>
      <c r="D19" s="64">
        <v>689336632.5999999</v>
      </c>
      <c r="E19" s="64">
        <v>607907674.84000003</v>
      </c>
      <c r="F19" s="64">
        <v>584090568.93000019</v>
      </c>
      <c r="G19" s="64">
        <v>268502413.52999997</v>
      </c>
      <c r="H19" s="64">
        <v>78367070.529999986</v>
      </c>
      <c r="I19" s="64">
        <v>420834219.07000005</v>
      </c>
      <c r="J19" s="65"/>
      <c r="K19" s="66">
        <v>0.84732268866513194</v>
      </c>
    </row>
    <row r="20" spans="1:11" ht="28.35" customHeight="1" x14ac:dyDescent="0.3">
      <c r="A20" s="51">
        <v>8</v>
      </c>
      <c r="B20" s="52" t="s">
        <v>55</v>
      </c>
      <c r="D20" s="67">
        <v>205345848.52000001</v>
      </c>
      <c r="E20" s="54">
        <v>198522396.03999999</v>
      </c>
      <c r="F20" s="54">
        <v>198522396.03999999</v>
      </c>
      <c r="G20" s="59">
        <v>186210330.27000001</v>
      </c>
      <c r="H20" s="54">
        <v>6823452.4800000004</v>
      </c>
      <c r="I20" s="56">
        <v>19135518.25</v>
      </c>
      <c r="J20" s="57"/>
      <c r="K20" s="58">
        <v>0.966770925591245</v>
      </c>
    </row>
    <row r="21" spans="1:11" ht="18.75" customHeight="1" thickBot="1" x14ac:dyDescent="0.35">
      <c r="A21" s="68">
        <v>9</v>
      </c>
      <c r="B21" s="69" t="s">
        <v>56</v>
      </c>
      <c r="D21" s="70">
        <v>0</v>
      </c>
      <c r="E21" s="71">
        <v>0</v>
      </c>
      <c r="F21" s="71">
        <v>0</v>
      </c>
      <c r="G21" s="72">
        <v>0</v>
      </c>
      <c r="H21" s="71">
        <v>0</v>
      </c>
      <c r="I21" s="73">
        <v>0</v>
      </c>
      <c r="J21" s="57"/>
      <c r="K21" s="58">
        <v>0</v>
      </c>
    </row>
    <row r="22" spans="1:11" ht="17.25" thickBot="1" x14ac:dyDescent="0.35">
      <c r="A22" s="61"/>
      <c r="B22" s="62" t="s">
        <v>57</v>
      </c>
      <c r="C22" s="63"/>
      <c r="D22" s="64">
        <v>205345848.52000001</v>
      </c>
      <c r="E22" s="64">
        <v>198522396.03999999</v>
      </c>
      <c r="F22" s="64">
        <v>198522396.03999999</v>
      </c>
      <c r="G22" s="64">
        <v>186210330.27000001</v>
      </c>
      <c r="H22" s="64">
        <v>6823452.4800000004</v>
      </c>
      <c r="I22" s="64">
        <v>19135518.25</v>
      </c>
      <c r="J22" s="65"/>
      <c r="K22" s="66">
        <v>0.966770925591245</v>
      </c>
    </row>
    <row r="23" spans="1:11" ht="16.5" x14ac:dyDescent="0.3">
      <c r="A23" s="74"/>
      <c r="B23" s="74"/>
      <c r="D23" s="75"/>
      <c r="E23" s="76"/>
      <c r="F23" s="76"/>
      <c r="G23" s="77"/>
      <c r="H23" s="76"/>
      <c r="I23" s="78"/>
      <c r="J23" s="57"/>
      <c r="K23" s="79"/>
    </row>
    <row r="24" spans="1:11" ht="13.5" thickBot="1" x14ac:dyDescent="0.25">
      <c r="D24" s="43"/>
      <c r="E24" s="43"/>
      <c r="F24" s="43"/>
      <c r="G24" s="43"/>
      <c r="H24" s="43"/>
      <c r="I24" s="43"/>
      <c r="J24" s="43"/>
      <c r="K24" s="80"/>
    </row>
    <row r="25" spans="1:11" ht="21" thickBot="1" x14ac:dyDescent="0.25">
      <c r="B25" s="81" t="str">
        <f>"Total de "&amp;A7</f>
        <v>Total de despeses</v>
      </c>
      <c r="D25" s="82">
        <f t="shared" ref="D25:I25" si="0">D16+D19+D22</f>
        <v>1780544782.5099998</v>
      </c>
      <c r="E25" s="82">
        <f t="shared" si="0"/>
        <v>1514056595.7600002</v>
      </c>
      <c r="F25" s="82">
        <f t="shared" si="0"/>
        <v>1476519700.8800004</v>
      </c>
      <c r="G25" s="82">
        <f t="shared" si="0"/>
        <v>1004543198.1099999</v>
      </c>
      <c r="H25" s="82">
        <f t="shared" si="0"/>
        <v>258691825.02999988</v>
      </c>
      <c r="I25" s="82">
        <f t="shared" si="0"/>
        <v>776001584.39999986</v>
      </c>
      <c r="J25" s="83"/>
      <c r="K25" s="84">
        <f>IF(D25=0,0,F25/D25)</f>
        <v>0.82925165117081689</v>
      </c>
    </row>
    <row r="26" spans="1:11" x14ac:dyDescent="0.2">
      <c r="I26" s="43"/>
      <c r="J26" s="43"/>
      <c r="K26" s="43"/>
    </row>
    <row r="27" spans="1:11" x14ac:dyDescent="0.2">
      <c r="I27" s="43" t="s">
        <v>29</v>
      </c>
      <c r="J27" s="43"/>
      <c r="K27" s="43"/>
    </row>
    <row r="30" spans="1:11" ht="33.75" x14ac:dyDescent="0.5">
      <c r="A30" s="42"/>
      <c r="I30" s="43"/>
      <c r="J30" s="43"/>
      <c r="K30" s="43"/>
    </row>
    <row r="31" spans="1:11" ht="20.100000000000001" customHeight="1" x14ac:dyDescent="0.5">
      <c r="A31" s="42"/>
      <c r="I31" s="43"/>
      <c r="J31" s="43"/>
      <c r="K31" s="43"/>
    </row>
    <row r="32" spans="1:11" ht="40.35" customHeight="1" x14ac:dyDescent="0.25">
      <c r="A32" s="134"/>
      <c r="B32" s="136"/>
      <c r="D32" s="85"/>
      <c r="E32" s="85"/>
      <c r="F32" s="85"/>
      <c r="G32" s="85"/>
      <c r="H32" s="85"/>
      <c r="I32" s="86"/>
      <c r="J32" s="86"/>
      <c r="K32" s="87"/>
    </row>
    <row r="33" spans="1:11" ht="20.100000000000001" customHeight="1" x14ac:dyDescent="0.2">
      <c r="A33" s="136"/>
      <c r="B33" s="136"/>
      <c r="D33" s="88"/>
      <c r="E33" s="88"/>
      <c r="F33" s="88"/>
      <c r="G33" s="88"/>
      <c r="H33" s="88"/>
      <c r="I33" s="88"/>
      <c r="J33" s="88"/>
      <c r="K33" s="88"/>
    </row>
    <row r="34" spans="1:11" ht="28.35" customHeight="1" x14ac:dyDescent="0.3">
      <c r="A34" s="68"/>
      <c r="B34" s="69"/>
      <c r="D34" s="89"/>
      <c r="E34" s="89"/>
      <c r="F34" s="89"/>
      <c r="G34" s="89"/>
      <c r="H34" s="89"/>
      <c r="I34" s="57"/>
      <c r="J34" s="57"/>
      <c r="K34" s="90"/>
    </row>
    <row r="35" spans="1:11" ht="16.5" x14ac:dyDescent="0.3">
      <c r="A35" s="68"/>
      <c r="B35" s="69"/>
      <c r="D35" s="89"/>
      <c r="E35" s="89"/>
      <c r="F35" s="89"/>
      <c r="G35" s="89"/>
      <c r="H35" s="89"/>
      <c r="I35" s="57"/>
      <c r="J35" s="57"/>
      <c r="K35" s="90"/>
    </row>
    <row r="36" spans="1:11" ht="16.5" x14ac:dyDescent="0.3">
      <c r="A36" s="68"/>
      <c r="B36" s="69"/>
      <c r="D36" s="89"/>
      <c r="E36" s="89"/>
      <c r="F36" s="89"/>
      <c r="G36" s="89"/>
      <c r="H36" s="89"/>
      <c r="I36" s="57"/>
      <c r="J36" s="57"/>
      <c r="K36" s="90"/>
    </row>
    <row r="37" spans="1:11" ht="16.5" x14ac:dyDescent="0.3">
      <c r="A37" s="68"/>
      <c r="B37" s="69"/>
      <c r="D37" s="89"/>
      <c r="E37" s="89"/>
      <c r="F37" s="89"/>
      <c r="G37" s="89"/>
      <c r="H37" s="89"/>
      <c r="I37" s="57"/>
      <c r="J37" s="57"/>
      <c r="K37" s="90"/>
    </row>
    <row r="38" spans="1:11" ht="16.5" x14ac:dyDescent="0.3">
      <c r="A38" s="91"/>
      <c r="B38" s="92"/>
      <c r="C38" s="93"/>
      <c r="D38" s="94"/>
      <c r="E38" s="94"/>
      <c r="F38" s="94"/>
      <c r="G38" s="94"/>
      <c r="H38" s="94"/>
      <c r="I38" s="94"/>
      <c r="J38" s="94"/>
      <c r="K38" s="95"/>
    </row>
    <row r="39" spans="1:11" ht="28.35" customHeight="1" x14ac:dyDescent="0.3">
      <c r="A39" s="68"/>
      <c r="B39" s="69"/>
      <c r="D39" s="89"/>
      <c r="E39" s="89"/>
      <c r="F39" s="89"/>
      <c r="G39" s="89"/>
      <c r="H39" s="89"/>
      <c r="I39" s="57"/>
      <c r="J39" s="57"/>
      <c r="K39" s="90"/>
    </row>
    <row r="40" spans="1:11" ht="16.5" x14ac:dyDescent="0.3">
      <c r="A40" s="68"/>
      <c r="B40" s="69"/>
      <c r="D40" s="89"/>
      <c r="E40" s="89"/>
      <c r="F40" s="89"/>
      <c r="G40" s="89"/>
      <c r="H40" s="89"/>
      <c r="I40" s="57"/>
      <c r="J40" s="57"/>
      <c r="K40" s="90"/>
    </row>
    <row r="41" spans="1:11" ht="16.5" x14ac:dyDescent="0.3">
      <c r="A41" s="91"/>
      <c r="B41" s="92"/>
      <c r="C41" s="93"/>
      <c r="D41" s="94"/>
      <c r="E41" s="94"/>
      <c r="F41" s="94"/>
      <c r="G41" s="94"/>
      <c r="H41" s="94"/>
      <c r="I41" s="94"/>
      <c r="J41" s="94"/>
      <c r="K41" s="95"/>
    </row>
    <row r="42" spans="1:11" ht="28.35" customHeight="1" x14ac:dyDescent="0.3">
      <c r="A42" s="68"/>
      <c r="B42" s="69"/>
      <c r="D42" s="89"/>
      <c r="E42" s="89"/>
      <c r="F42" s="89"/>
      <c r="G42" s="89"/>
      <c r="H42" s="89"/>
      <c r="I42" s="57"/>
      <c r="J42" s="57"/>
      <c r="K42" s="90"/>
    </row>
    <row r="43" spans="1:11" ht="18.75" customHeight="1" x14ac:dyDescent="0.3">
      <c r="A43" s="68"/>
      <c r="B43" s="69"/>
      <c r="D43" s="89"/>
      <c r="E43" s="89"/>
      <c r="F43" s="89"/>
      <c r="G43" s="89"/>
      <c r="H43" s="89"/>
      <c r="I43" s="57"/>
      <c r="J43" s="57"/>
      <c r="K43" s="90"/>
    </row>
    <row r="44" spans="1:11" ht="16.5" x14ac:dyDescent="0.3">
      <c r="A44" s="91"/>
      <c r="B44" s="92"/>
      <c r="C44" s="93"/>
      <c r="D44" s="94"/>
      <c r="E44" s="94"/>
      <c r="F44" s="94"/>
      <c r="G44" s="94"/>
      <c r="H44" s="94"/>
      <c r="I44" s="94"/>
      <c r="J44" s="94"/>
      <c r="K44" s="95"/>
    </row>
    <row r="45" spans="1:11" ht="16.5" x14ac:dyDescent="0.3">
      <c r="A45" s="74"/>
      <c r="B45" s="74"/>
      <c r="D45" s="89"/>
      <c r="E45" s="89"/>
      <c r="F45" s="89"/>
      <c r="G45" s="89"/>
      <c r="H45" s="89"/>
      <c r="I45" s="57"/>
      <c r="J45" s="57"/>
      <c r="K45" s="90"/>
    </row>
    <row r="46" spans="1:11" x14ac:dyDescent="0.2">
      <c r="D46" s="43"/>
      <c r="E46" s="43"/>
      <c r="F46" s="43"/>
      <c r="G46" s="43"/>
      <c r="H46" s="43"/>
      <c r="I46" s="43"/>
      <c r="J46" s="43"/>
      <c r="K46" s="80"/>
    </row>
    <row r="47" spans="1:11" ht="20.25" x14ac:dyDescent="0.2">
      <c r="B47" s="81"/>
      <c r="D47" s="83"/>
      <c r="E47" s="83"/>
      <c r="F47" s="83"/>
      <c r="G47" s="83"/>
      <c r="H47" s="83"/>
      <c r="I47" s="83"/>
      <c r="J47" s="83"/>
      <c r="K47" s="96"/>
    </row>
    <row r="70" spans="11:11" x14ac:dyDescent="0.2">
      <c r="K70" s="31" t="str">
        <f>extraccio</f>
        <v>extret el 3/12/2024</v>
      </c>
    </row>
  </sheetData>
  <sheetProtection algorithmName="SHA-512" hashValue="vhM/VqPjJTR5gAPR7D+qWePZa2BGfyZ52lK9y0qv0bTD8IqZGjAiFdcingnU6Wo9mcR/IZIsYQTRW43xBhRqfA==" saltValue="q+Y/rhdYByvsdWLe4ACuZA==" spinCount="100000" sheet="1" objects="1" scenarios="1"/>
  <mergeCells count="2">
    <mergeCell ref="A9:B10"/>
    <mergeCell ref="A32:B33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D2677-F1BB-4444-B984-E97206B6B494}">
  <sheetPr codeName="Hoja121"/>
  <dimension ref="B1:L84"/>
  <sheetViews>
    <sheetView showGridLines="0" zoomScaleNormal="100" workbookViewId="0">
      <selection activeCell="N26" sqref="N26"/>
    </sheetView>
  </sheetViews>
  <sheetFormatPr defaultColWidth="9.42578125" defaultRowHeight="12.75" x14ac:dyDescent="0.2"/>
  <cols>
    <col min="1" max="256" width="11.42578125" customWidth="1"/>
  </cols>
  <sheetData>
    <row r="1" spans="11:12" ht="45.6" customHeight="1" x14ac:dyDescent="0.25">
      <c r="L1" s="28" t="s">
        <v>28</v>
      </c>
    </row>
    <row r="2" spans="11:12" x14ac:dyDescent="0.2">
      <c r="K2" s="132"/>
      <c r="L2" s="133" t="s">
        <v>81</v>
      </c>
    </row>
    <row r="29" spans="2:11" ht="13.5" thickBot="1" x14ac:dyDescent="0.25"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2:11" x14ac:dyDescent="0.2"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57" spans="2:11" ht="13.5" thickBot="1" x14ac:dyDescent="0.25">
      <c r="B57" s="30"/>
      <c r="C57" s="30"/>
      <c r="D57" s="30"/>
      <c r="E57" s="30"/>
      <c r="F57" s="30"/>
      <c r="G57" s="30"/>
      <c r="H57" s="30"/>
      <c r="I57" s="30"/>
      <c r="J57" s="30"/>
      <c r="K57" s="30"/>
    </row>
    <row r="58" spans="2:11" x14ac:dyDescent="0.2">
      <c r="B58" s="29"/>
      <c r="C58" s="29"/>
      <c r="D58" s="29"/>
      <c r="E58" s="29"/>
      <c r="F58" s="29"/>
      <c r="G58" s="29"/>
      <c r="H58" s="29"/>
      <c r="I58" s="29"/>
      <c r="J58" s="29"/>
      <c r="K58" s="29"/>
    </row>
    <row r="84" spans="12:12" x14ac:dyDescent="0.2">
      <c r="L84" s="31"/>
    </row>
  </sheetData>
  <sheetProtection algorithmName="SHA-512" hashValue="e7KY5X8HZE25ocveyRpLhqBD8TrIOMx/3eCVLqOZ/8Sxiyes7s+GVebRce9WU9D9K9O8WM+8y/tzH7Zh0o9Wqw==" saltValue="QPwXnRbdRN/QS+xWzO9ESg==" spinCount="100000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rowBreaks count="1" manualBreakCount="1">
    <brk id="188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11297-9596-4029-9A86-CEFF54E2ADC7}">
  <sheetPr codeName="Hoja35"/>
  <dimension ref="B1:L84"/>
  <sheetViews>
    <sheetView showGridLines="0" zoomScaleNormal="100" workbookViewId="0">
      <selection activeCell="Q20" sqref="Q20"/>
    </sheetView>
  </sheetViews>
  <sheetFormatPr defaultColWidth="9.42578125" defaultRowHeight="12.75" x14ac:dyDescent="0.2"/>
  <cols>
    <col min="1" max="256" width="11.42578125" customWidth="1"/>
  </cols>
  <sheetData>
    <row r="1" spans="11:12" ht="45.6" customHeight="1" x14ac:dyDescent="0.25">
      <c r="L1" s="28" t="s">
        <v>28</v>
      </c>
    </row>
    <row r="2" spans="11:12" x14ac:dyDescent="0.2">
      <c r="K2" s="132"/>
      <c r="L2" s="133" t="s">
        <v>81</v>
      </c>
    </row>
    <row r="28" spans="2:11" ht="13.5" thickBot="1" x14ac:dyDescent="0.25"/>
    <row r="29" spans="2:11" x14ac:dyDescent="0.2"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57" spans="2:11" ht="13.5" thickBot="1" x14ac:dyDescent="0.25">
      <c r="B57" s="30"/>
      <c r="C57" s="30"/>
      <c r="D57" s="30"/>
      <c r="E57" s="30"/>
      <c r="F57" s="30"/>
      <c r="G57" s="30"/>
      <c r="H57" s="30"/>
      <c r="I57" s="30"/>
      <c r="J57" s="30"/>
      <c r="K57" s="30"/>
    </row>
    <row r="58" spans="2:11" x14ac:dyDescent="0.2">
      <c r="B58" s="29"/>
      <c r="C58" s="29"/>
      <c r="D58" s="29"/>
      <c r="E58" s="29"/>
      <c r="F58" s="29"/>
      <c r="G58" s="29"/>
      <c r="H58" s="29"/>
      <c r="I58" s="29"/>
      <c r="J58" s="29"/>
      <c r="K58" s="29"/>
    </row>
    <row r="84" spans="12:12" x14ac:dyDescent="0.2">
      <c r="L84" s="31"/>
    </row>
  </sheetData>
  <sheetProtection algorithmName="SHA-512" hashValue="vfmuSC5Ft5BpuaDR/iSFul/2/9RYHwSBjwKQXO7HYWRqbFrkPdZ35I2dMB4RV/h0A+MyLtebq/E8BGArdKQaYw==" saltValue="/4BXWuqxEDRMQxzNBM5hSA==" spinCount="100000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8312E-C452-4A9F-80BE-A0BD71596655}">
  <sheetPr codeName="Hoja31">
    <tabColor rgb="FF92D050"/>
  </sheetPr>
  <dimension ref="A1:J46"/>
  <sheetViews>
    <sheetView showGridLines="0" zoomScaleNormal="100" workbookViewId="0">
      <pane ySplit="4" topLeftCell="A5" activePane="bottomLeft" state="frozen"/>
      <selection activeCell="J26" sqref="J26"/>
      <selection pane="bottomLeft" activeCell="G20" sqref="G20"/>
    </sheetView>
  </sheetViews>
  <sheetFormatPr defaultColWidth="9.42578125" defaultRowHeight="12.75" x14ac:dyDescent="0.2"/>
  <cols>
    <col min="1" max="1" width="30.42578125" customWidth="1"/>
    <col min="2" max="12" width="18.42578125" customWidth="1"/>
    <col min="13" max="256" width="11.42578125" customWidth="1"/>
  </cols>
  <sheetData>
    <row r="1" spans="1:10" s="1" customFormat="1" ht="60.6" customHeight="1" x14ac:dyDescent="0.2">
      <c r="G1" s="2" t="s">
        <v>81</v>
      </c>
    </row>
    <row r="2" spans="1:10" x14ac:dyDescent="0.2">
      <c r="A2" s="3"/>
      <c r="B2" s="3"/>
      <c r="C2" s="3"/>
      <c r="D2" s="3"/>
      <c r="E2" s="3"/>
    </row>
    <row r="3" spans="1:10" s="1" customFormat="1" ht="33.75" x14ac:dyDescent="0.5">
      <c r="A3" s="4" t="s">
        <v>0</v>
      </c>
    </row>
    <row r="4" spans="1:10" x14ac:dyDescent="0.2">
      <c r="A4" s="3"/>
      <c r="B4" s="3"/>
      <c r="C4" s="3"/>
      <c r="D4" s="3"/>
      <c r="E4" s="3"/>
    </row>
    <row r="5" spans="1:10" x14ac:dyDescent="0.2">
      <c r="A5" s="3"/>
      <c r="B5" s="3"/>
      <c r="C5" s="3"/>
      <c r="D5" s="3"/>
      <c r="E5" s="3"/>
    </row>
    <row r="6" spans="1:10" ht="20.25" x14ac:dyDescent="0.3">
      <c r="A6" s="5" t="s">
        <v>1</v>
      </c>
    </row>
    <row r="7" spans="1:10" x14ac:dyDescent="0.2">
      <c r="A7" s="3"/>
      <c r="B7" s="3"/>
      <c r="C7" s="3"/>
      <c r="D7" s="3"/>
      <c r="E7" s="3"/>
    </row>
    <row r="8" spans="1:10" ht="20.100000000000001" customHeight="1" thickBot="1" x14ac:dyDescent="0.25">
      <c r="A8" s="6"/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</row>
    <row r="9" spans="1:10" ht="25.35" customHeight="1" thickBot="1" x14ac:dyDescent="0.25">
      <c r="A9" s="8"/>
      <c r="B9" s="9">
        <v>1243.7760000000001</v>
      </c>
      <c r="C9" s="10">
        <v>1780.54478251</v>
      </c>
      <c r="D9" s="10">
        <v>996.62350609999964</v>
      </c>
      <c r="E9" s="10">
        <v>902.41156787000011</v>
      </c>
      <c r="F9" s="11">
        <v>94.211938230000001</v>
      </c>
    </row>
    <row r="10" spans="1:10" ht="13.5" thickTop="1" x14ac:dyDescent="0.2">
      <c r="A10" s="3"/>
      <c r="B10" s="3"/>
      <c r="C10" s="3"/>
      <c r="D10" s="3"/>
      <c r="E10" s="3"/>
    </row>
    <row r="11" spans="1:10" x14ac:dyDescent="0.2">
      <c r="A11" s="3"/>
      <c r="B11" s="3"/>
      <c r="C11" s="3"/>
      <c r="D11" s="3"/>
      <c r="E11" s="3"/>
    </row>
    <row r="12" spans="1:10" ht="20.25" x14ac:dyDescent="0.3">
      <c r="A12" s="5" t="s">
        <v>7</v>
      </c>
    </row>
    <row r="13" spans="1:10" x14ac:dyDescent="0.2">
      <c r="A13" s="3"/>
      <c r="B13" s="3"/>
      <c r="C13" s="3"/>
      <c r="D13" s="3"/>
      <c r="E13" s="3"/>
    </row>
    <row r="14" spans="1:10" ht="20.100000000000001" customHeight="1" thickBot="1" x14ac:dyDescent="0.25">
      <c r="A14" s="6"/>
      <c r="B14" s="12">
        <v>1</v>
      </c>
      <c r="C14" s="12">
        <v>2</v>
      </c>
      <c r="D14" s="12">
        <v>3</v>
      </c>
      <c r="E14" s="12">
        <v>4</v>
      </c>
      <c r="F14" s="12">
        <v>5</v>
      </c>
      <c r="G14" s="12">
        <v>6</v>
      </c>
      <c r="H14" s="12">
        <v>7</v>
      </c>
      <c r="I14" s="12">
        <v>8</v>
      </c>
      <c r="J14" s="12">
        <v>9</v>
      </c>
    </row>
    <row r="15" spans="1:10" ht="25.35" customHeight="1" x14ac:dyDescent="0.2">
      <c r="A15" s="13" t="s">
        <v>7</v>
      </c>
      <c r="B15" s="14">
        <v>140008098.65000001</v>
      </c>
      <c r="C15" s="15">
        <v>89197644.679999992</v>
      </c>
      <c r="D15" s="15">
        <v>6533423.1999999993</v>
      </c>
      <c r="E15" s="15">
        <v>603372775.92999971</v>
      </c>
      <c r="F15" s="15">
        <v>13972465.58</v>
      </c>
      <c r="G15" s="15">
        <v>598981.36</v>
      </c>
      <c r="H15" s="15">
        <v>3882713.2499999995</v>
      </c>
      <c r="I15" s="15">
        <v>139057403.44999999</v>
      </c>
      <c r="J15" s="16">
        <v>0</v>
      </c>
    </row>
    <row r="16" spans="1:10" ht="25.35" customHeight="1" x14ac:dyDescent="0.2">
      <c r="A16" s="17" t="s">
        <v>8</v>
      </c>
      <c r="B16" s="18">
        <v>176469000</v>
      </c>
      <c r="C16" s="19">
        <v>99520500</v>
      </c>
      <c r="D16" s="19">
        <v>5107000</v>
      </c>
      <c r="E16" s="19">
        <v>783944849.49000001</v>
      </c>
      <c r="F16" s="19">
        <v>11193100</v>
      </c>
      <c r="G16" s="19">
        <v>0</v>
      </c>
      <c r="H16" s="19">
        <v>4428900</v>
      </c>
      <c r="I16" s="19">
        <v>699881433.01999998</v>
      </c>
      <c r="J16" s="20">
        <v>0</v>
      </c>
    </row>
    <row r="17" spans="1:10" ht="25.35" customHeight="1" x14ac:dyDescent="0.2">
      <c r="A17" s="17" t="s">
        <v>9</v>
      </c>
      <c r="B17" s="18">
        <v>140.00809864999999</v>
      </c>
      <c r="C17" s="19">
        <v>89.197644679999996</v>
      </c>
      <c r="D17" s="19">
        <v>6.5334231999999997</v>
      </c>
      <c r="E17" s="19">
        <v>603.37277592999976</v>
      </c>
      <c r="F17" s="19">
        <v>13.97246558</v>
      </c>
      <c r="G17" s="19">
        <v>0.59898136000000002</v>
      </c>
      <c r="H17" s="19">
        <v>3.8827132499999997</v>
      </c>
      <c r="I17" s="19">
        <v>139.05740344999998</v>
      </c>
      <c r="J17" s="20">
        <v>0</v>
      </c>
    </row>
    <row r="18" spans="1:10" ht="25.35" customHeight="1" thickBot="1" x14ac:dyDescent="0.25">
      <c r="A18" s="21" t="s">
        <v>10</v>
      </c>
      <c r="B18" s="22">
        <v>176.46899999999999</v>
      </c>
      <c r="C18" s="23">
        <v>99.520499999999998</v>
      </c>
      <c r="D18" s="23">
        <v>5.1070000000000002</v>
      </c>
      <c r="E18" s="23">
        <v>783.94484949000002</v>
      </c>
      <c r="F18" s="23">
        <v>11.193099999999999</v>
      </c>
      <c r="G18" s="23">
        <v>0</v>
      </c>
      <c r="H18" s="23">
        <v>4.4288999999999996</v>
      </c>
      <c r="I18" s="23">
        <v>699.88143302000003</v>
      </c>
      <c r="J18" s="24">
        <v>0</v>
      </c>
    </row>
    <row r="19" spans="1:10" ht="13.5" thickTop="1" x14ac:dyDescent="0.2"/>
    <row r="21" spans="1:10" ht="20.25" x14ac:dyDescent="0.3">
      <c r="A21" s="5" t="s">
        <v>11</v>
      </c>
    </row>
    <row r="22" spans="1:10" x14ac:dyDescent="0.2">
      <c r="A22" s="3"/>
      <c r="B22" s="3"/>
      <c r="C22" s="3"/>
      <c r="D22" s="3"/>
      <c r="E22" s="3"/>
    </row>
    <row r="23" spans="1:10" ht="25.35" customHeight="1" x14ac:dyDescent="0.2">
      <c r="A23" s="25" t="s">
        <v>12</v>
      </c>
      <c r="B23" s="26">
        <v>902.41156787000011</v>
      </c>
    </row>
    <row r="24" spans="1:10" ht="25.35" customHeight="1" thickBot="1" x14ac:dyDescent="0.25">
      <c r="A24" s="21" t="s">
        <v>13</v>
      </c>
      <c r="B24" s="27">
        <v>94.211938230000001</v>
      </c>
    </row>
    <row r="25" spans="1:10" ht="13.5" thickTop="1" x14ac:dyDescent="0.2"/>
    <row r="27" spans="1:10" ht="20.25" x14ac:dyDescent="0.3">
      <c r="A27" s="5" t="s">
        <v>14</v>
      </c>
    </row>
    <row r="28" spans="1:10" x14ac:dyDescent="0.2">
      <c r="A28" s="3"/>
      <c r="B28" s="3"/>
      <c r="C28" s="3"/>
      <c r="D28" s="3"/>
      <c r="E28" s="3"/>
    </row>
    <row r="29" spans="1:10" ht="20.100000000000001" customHeight="1" thickBot="1" x14ac:dyDescent="0.25">
      <c r="A29" s="6"/>
      <c r="B29" s="7" t="s">
        <v>15</v>
      </c>
      <c r="C29" s="7" t="s">
        <v>16</v>
      </c>
      <c r="D29" s="7" t="s">
        <v>17</v>
      </c>
      <c r="E29" s="7" t="s">
        <v>18</v>
      </c>
      <c r="F29" s="7" t="s">
        <v>19</v>
      </c>
      <c r="G29" s="7" t="s">
        <v>20</v>
      </c>
    </row>
    <row r="30" spans="1:10" ht="25.35" customHeight="1" thickBot="1" x14ac:dyDescent="0.25">
      <c r="A30" s="8"/>
      <c r="B30" s="9">
        <v>1243.7760000000001</v>
      </c>
      <c r="C30" s="10">
        <v>1780.5447825099998</v>
      </c>
      <c r="D30" s="10">
        <v>1476.5197008800003</v>
      </c>
      <c r="E30" s="10">
        <v>1004.5431981099999</v>
      </c>
      <c r="F30" s="10">
        <v>962.47535522999976</v>
      </c>
      <c r="G30" s="11">
        <v>42.067842879999993</v>
      </c>
    </row>
    <row r="31" spans="1:10" ht="13.5" thickTop="1" x14ac:dyDescent="0.2">
      <c r="E31" s="3"/>
    </row>
    <row r="33" spans="1:10" ht="20.25" x14ac:dyDescent="0.3">
      <c r="A33" s="5" t="s">
        <v>21</v>
      </c>
    </row>
    <row r="34" spans="1:10" x14ac:dyDescent="0.2">
      <c r="A34" s="3"/>
      <c r="B34" s="3"/>
      <c r="C34" s="3"/>
      <c r="D34" s="3"/>
      <c r="E34" s="3"/>
    </row>
    <row r="35" spans="1:10" ht="20.100000000000001" customHeight="1" thickBot="1" x14ac:dyDescent="0.25">
      <c r="A35" s="6"/>
      <c r="B35" s="12">
        <v>1</v>
      </c>
      <c r="C35" s="12">
        <v>2</v>
      </c>
      <c r="D35" s="12">
        <v>3</v>
      </c>
      <c r="E35" s="12">
        <v>4</v>
      </c>
      <c r="F35" s="12">
        <v>5</v>
      </c>
      <c r="G35" s="12">
        <v>6</v>
      </c>
      <c r="H35" s="12">
        <v>7</v>
      </c>
      <c r="I35" s="12">
        <v>8</v>
      </c>
      <c r="J35" s="12">
        <v>9</v>
      </c>
    </row>
    <row r="36" spans="1:10" ht="25.35" customHeight="1" x14ac:dyDescent="0.2">
      <c r="A36" s="13" t="s">
        <v>22</v>
      </c>
      <c r="B36" s="14">
        <v>183873527.83999994</v>
      </c>
      <c r="C36" s="15">
        <v>134119531.06000021</v>
      </c>
      <c r="D36" s="15">
        <v>239.35</v>
      </c>
      <c r="E36" s="15">
        <v>375913437.66000003</v>
      </c>
      <c r="F36" s="15">
        <v>0</v>
      </c>
      <c r="G36" s="15">
        <v>99433149.999999985</v>
      </c>
      <c r="H36" s="15">
        <v>484657418.93000019</v>
      </c>
      <c r="I36" s="15">
        <v>198522396.03999999</v>
      </c>
      <c r="J36" s="16">
        <v>0</v>
      </c>
    </row>
    <row r="37" spans="1:10" ht="25.35" customHeight="1" x14ac:dyDescent="0.2">
      <c r="A37" s="17" t="s">
        <v>23</v>
      </c>
      <c r="B37" s="18">
        <v>284870563.43000007</v>
      </c>
      <c r="C37" s="19">
        <v>166773799.12000003</v>
      </c>
      <c r="D37" s="19">
        <v>111000</v>
      </c>
      <c r="E37" s="19">
        <v>430106938.83999979</v>
      </c>
      <c r="F37" s="19">
        <v>4000000</v>
      </c>
      <c r="G37" s="19">
        <v>129682449.07000001</v>
      </c>
      <c r="H37" s="19">
        <v>559654183.52999985</v>
      </c>
      <c r="I37" s="19">
        <v>205345848.52000001</v>
      </c>
      <c r="J37" s="20">
        <v>0</v>
      </c>
    </row>
    <row r="38" spans="1:10" ht="25.35" customHeight="1" x14ac:dyDescent="0.2">
      <c r="A38" s="17" t="s">
        <v>24</v>
      </c>
      <c r="B38" s="18">
        <v>183.87352783999995</v>
      </c>
      <c r="C38" s="19">
        <v>134.11953106000021</v>
      </c>
      <c r="D38" s="19">
        <v>2.3934999999999999E-4</v>
      </c>
      <c r="E38" s="19">
        <v>375.91343766</v>
      </c>
      <c r="F38" s="19">
        <v>0</v>
      </c>
      <c r="G38" s="19">
        <v>99.433149999999983</v>
      </c>
      <c r="H38" s="19">
        <v>484.65741893000018</v>
      </c>
      <c r="I38" s="19">
        <v>198.52239603999999</v>
      </c>
      <c r="J38" s="20">
        <v>0</v>
      </c>
    </row>
    <row r="39" spans="1:10" ht="25.35" customHeight="1" thickBot="1" x14ac:dyDescent="0.25">
      <c r="A39" s="21" t="s">
        <v>25</v>
      </c>
      <c r="B39" s="22">
        <v>284.87056343000006</v>
      </c>
      <c r="C39" s="23">
        <v>166.77379912000004</v>
      </c>
      <c r="D39" s="23">
        <v>0.111</v>
      </c>
      <c r="E39" s="23">
        <v>430.10693883999977</v>
      </c>
      <c r="F39" s="23">
        <v>4</v>
      </c>
      <c r="G39" s="23">
        <v>129.68244907000002</v>
      </c>
      <c r="H39" s="23">
        <v>559.65418352999984</v>
      </c>
      <c r="I39" s="23">
        <v>205.34584852</v>
      </c>
      <c r="J39" s="24">
        <v>0</v>
      </c>
    </row>
    <row r="40" spans="1:10" ht="13.5" thickTop="1" x14ac:dyDescent="0.2"/>
    <row r="42" spans="1:10" ht="20.25" x14ac:dyDescent="0.3">
      <c r="A42" s="5" t="s">
        <v>26</v>
      </c>
    </row>
    <row r="43" spans="1:10" x14ac:dyDescent="0.2">
      <c r="A43" s="3"/>
      <c r="B43" s="3"/>
      <c r="C43" s="3"/>
      <c r="D43" s="3"/>
      <c r="E43" s="3"/>
    </row>
    <row r="44" spans="1:10" ht="25.35" customHeight="1" x14ac:dyDescent="0.2">
      <c r="A44" s="25" t="s">
        <v>26</v>
      </c>
      <c r="B44" s="26">
        <v>962.47535522999976</v>
      </c>
    </row>
    <row r="45" spans="1:10" ht="25.35" customHeight="1" thickBot="1" x14ac:dyDescent="0.25">
      <c r="A45" s="21" t="s">
        <v>27</v>
      </c>
      <c r="B45" s="27">
        <v>42.067842879999993</v>
      </c>
    </row>
    <row r="46" spans="1:10" ht="13.5" thickTop="1" x14ac:dyDescent="0.2"/>
  </sheetData>
  <sheetProtection algorithmName="SHA-512" hashValue="8FAoYKdCiltjqyJR0DXj8x53cksBiuron1V1CTSDHv1GmJt3I0pjY5/l96ElvtdT6SxI2Q7pvC6+ha9N7RYa3g==" saltValue="9QUcLVjsorM8WfwzBq12jw==" spinCount="100000" sheet="1" objects="1" scenarios="1"/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12</vt:i4>
      </vt:variant>
    </vt:vector>
  </HeadingPairs>
  <TitlesOfParts>
    <vt:vector size="17" baseType="lpstr">
      <vt:lpstr>Diba</vt:lpstr>
      <vt:lpstr>DibaAltres</vt:lpstr>
      <vt:lpstr>GrIngressos</vt:lpstr>
      <vt:lpstr>GrDespeses</vt:lpstr>
      <vt:lpstr>CGrafics</vt:lpstr>
      <vt:lpstr>GrDespeses!_12Àrea_d_impressió</vt:lpstr>
      <vt:lpstr>GrIngressos!_17Àrea_d_impressió</vt:lpstr>
      <vt:lpstr>Diba!_6Àrea_d_impressió</vt:lpstr>
      <vt:lpstr>DibaAltres!_7Àrea_d_impressió</vt:lpstr>
      <vt:lpstr>Diba!Àrea_d'impressió</vt:lpstr>
      <vt:lpstr>DibaAltres!Àrea_d'impressió</vt:lpstr>
      <vt:lpstr>GrDespeses!Àrea_d'impressió</vt:lpstr>
      <vt:lpstr>GrIngressos!Àrea_d'impressió</vt:lpstr>
      <vt:lpstr>pagdiba</vt:lpstr>
      <vt:lpstr>pagdibaaltres</vt:lpstr>
      <vt:lpstr>paggrdespeses</vt:lpstr>
      <vt:lpstr>paggringressos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 HERRERO, SUSANA</dc:creator>
  <cp:lastModifiedBy>SANZ HERRERO, SUSANA</cp:lastModifiedBy>
  <dcterms:created xsi:type="dcterms:W3CDTF">2024-07-30T08:06:21Z</dcterms:created>
  <dcterms:modified xsi:type="dcterms:W3CDTF">2024-12-03T13:29:13Z</dcterms:modified>
</cp:coreProperties>
</file>