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5688B127-83A0-454C-BEFF-BD8643F0F01F}" xr6:coauthVersionLast="47" xr6:coauthVersionMax="47" xr10:uidLastSave="{00000000-0000-0000-0000-000000000000}"/>
  <bookViews>
    <workbookView xWindow="-110" yWindow="-110" windowWidth="19420" windowHeight="10300" xr2:uid="{A9020E08-0B2E-4DDC-85CE-BF00973748F0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#REF!</definedName>
    <definedName name="area">#REF!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#REF!</definedName>
    <definedName name="datadsignatura">#REF!</definedName>
    <definedName name="dextraccio">#REF!</definedName>
    <definedName name="dia">#REF!</definedName>
    <definedName name="dinforme">#REF!</definedName>
    <definedName name="epigraf">#REF!</definedName>
    <definedName name="extraccio">#REF!</definedName>
    <definedName name="impportadaaltresdades">#REF!</definedName>
    <definedName name="impportadacomparat">#REF!</definedName>
    <definedName name="impportadaconsorcis">#REF!</definedName>
    <definedName name="impportadadanteriorsparees">#REF!</definedName>
    <definedName name="impportadadiba">#REF!</definedName>
    <definedName name="impportadaliquidacioppst">#REF!</definedName>
    <definedName name="impportadanopressupt">#REF!</definedName>
    <definedName name="impportadaorganismes">#REF!</definedName>
    <definedName name="impportadapdespesesparees">#REF!</definedName>
    <definedName name="impportadapingressosparees">#REF!</definedName>
    <definedName name="impportadaqcomandament">#REF!</definedName>
    <definedName name="impportadaromanent">#REF!</definedName>
    <definedName name="impportadaromanentsparees">#REF!</definedName>
    <definedName name="impportadatancats">#REF!</definedName>
    <definedName name="impportadatresoreria">#REF!</definedName>
    <definedName name="mes">#REF!</definedName>
    <definedName name="nota1">#REF!</definedName>
    <definedName name="organ">#REF!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#REF!</definedName>
    <definedName name="report">#REF!</definedName>
    <definedName name="servei">#REF!</definedName>
    <definedName name="taxadcreixement">#REF!</definedName>
    <definedName name="tindex">#REF!</definedName>
    <definedName name="titol">#REF!</definedName>
    <definedName name="tmes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47" i="5"/>
  <c r="I44" i="5"/>
  <c r="H44" i="5"/>
  <c r="D44" i="5"/>
  <c r="K43" i="5"/>
  <c r="G44" i="5"/>
  <c r="G56" i="5" s="1"/>
  <c r="F44" i="5"/>
  <c r="E44" i="5"/>
  <c r="I41" i="5"/>
  <c r="H41" i="5"/>
  <c r="G41" i="5"/>
  <c r="F41" i="5"/>
  <c r="K41" i="5" s="1"/>
  <c r="E41" i="5"/>
  <c r="K40" i="5"/>
  <c r="K39" i="5"/>
  <c r="D41" i="5"/>
  <c r="K37" i="5"/>
  <c r="I38" i="5"/>
  <c r="I47" i="5" s="1"/>
  <c r="K36" i="5"/>
  <c r="K35" i="5"/>
  <c r="K34" i="5"/>
  <c r="H38" i="5"/>
  <c r="H47" i="5" s="1"/>
  <c r="G38" i="5"/>
  <c r="G47" i="5" s="1"/>
  <c r="F38" i="5"/>
  <c r="E38" i="5"/>
  <c r="D38" i="5"/>
  <c r="G22" i="5"/>
  <c r="F22" i="5"/>
  <c r="K22" i="5" s="1"/>
  <c r="E22" i="5"/>
  <c r="D22" i="5"/>
  <c r="D56" i="5" s="1"/>
  <c r="K21" i="5"/>
  <c r="K20" i="5"/>
  <c r="I22" i="5"/>
  <c r="H22" i="5"/>
  <c r="I19" i="5"/>
  <c r="I55" i="5" s="1"/>
  <c r="H19" i="5"/>
  <c r="H55" i="5" s="1"/>
  <c r="D19" i="5"/>
  <c r="G19" i="5"/>
  <c r="G55" i="5" s="1"/>
  <c r="K18" i="5"/>
  <c r="F19" i="5"/>
  <c r="E19" i="5"/>
  <c r="F16" i="5"/>
  <c r="E16" i="5"/>
  <c r="E54" i="5" s="1"/>
  <c r="K15" i="5"/>
  <c r="D16" i="5"/>
  <c r="K14" i="5"/>
  <c r="K13" i="5"/>
  <c r="K12" i="5"/>
  <c r="I16" i="5"/>
  <c r="H16" i="5"/>
  <c r="G16" i="5"/>
  <c r="B25" i="4"/>
  <c r="G22" i="4"/>
  <c r="F22" i="4"/>
  <c r="E22" i="4"/>
  <c r="D22" i="4"/>
  <c r="K22" i="4" s="1"/>
  <c r="K21" i="4"/>
  <c r="K20" i="4"/>
  <c r="I22" i="4"/>
  <c r="H22" i="4"/>
  <c r="I19" i="4"/>
  <c r="H19" i="4"/>
  <c r="D19" i="4"/>
  <c r="G19" i="4"/>
  <c r="K18" i="4"/>
  <c r="F19" i="4"/>
  <c r="K19" i="4" s="1"/>
  <c r="E19" i="4"/>
  <c r="F16" i="4"/>
  <c r="E16" i="4"/>
  <c r="D16" i="4"/>
  <c r="K14" i="4"/>
  <c r="K13" i="4"/>
  <c r="K12" i="4"/>
  <c r="K11" i="4"/>
  <c r="I16" i="4"/>
  <c r="H16" i="4"/>
  <c r="G16" i="4"/>
  <c r="B45" i="1"/>
  <c r="B44" i="1"/>
  <c r="B24" i="1"/>
  <c r="B23" i="1"/>
  <c r="H25" i="4" l="1"/>
  <c r="F25" i="4"/>
  <c r="G25" i="4"/>
  <c r="I25" i="4"/>
  <c r="H56" i="5"/>
  <c r="I56" i="5"/>
  <c r="E55" i="5"/>
  <c r="E47" i="5"/>
  <c r="F25" i="5"/>
  <c r="E56" i="5"/>
  <c r="D55" i="5"/>
  <c r="K44" i="5"/>
  <c r="F56" i="5"/>
  <c r="G54" i="5"/>
  <c r="G25" i="5"/>
  <c r="G59" i="5" s="1"/>
  <c r="D54" i="5"/>
  <c r="D25" i="5"/>
  <c r="H54" i="5"/>
  <c r="H25" i="5"/>
  <c r="H59" i="5" s="1"/>
  <c r="I54" i="5"/>
  <c r="I25" i="5"/>
  <c r="I59" i="5" s="1"/>
  <c r="F55" i="5"/>
  <c r="K19" i="5"/>
  <c r="D47" i="5"/>
  <c r="D25" i="4"/>
  <c r="K25" i="4" s="1"/>
  <c r="K16" i="4"/>
  <c r="E25" i="4"/>
  <c r="F47" i="5"/>
  <c r="K47" i="5" s="1"/>
  <c r="K38" i="5"/>
  <c r="K11" i="5"/>
  <c r="K16" i="5"/>
  <c r="K33" i="5"/>
  <c r="F54" i="5"/>
  <c r="E25" i="5"/>
  <c r="E59" i="5" s="1"/>
  <c r="K17" i="4"/>
  <c r="K17" i="5"/>
  <c r="K42" i="5"/>
  <c r="K15" i="4"/>
  <c r="D59" i="5" l="1"/>
  <c r="K25" i="5"/>
  <c r="F59" i="5"/>
</calcChain>
</file>

<file path=xl/sharedStrings.xml><?xml version="1.0" encoding="utf-8"?>
<sst xmlns="http://schemas.openxmlformats.org/spreadsheetml/2006/main" count="145" uniqueCount="84">
  <si>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</si>
  <si>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</si>
  <si>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</si>
  <si>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</si>
  <si>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</si>
  <si>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</si>
  <si>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</si>
  <si>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</si>
  <si>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</si>
  <si>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</si>
  <si>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</si>
  <si>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</si>
  <si>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</si>
  <si>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</si>
  <si>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</si>
  <si>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</si>
  <si>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</si>
  <si>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</si>
  <si>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</si>
  <si>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</si>
  <si>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</si>
  <si>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</si>
  <si>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</si>
  <si>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</si>
  <si>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</si>
  <si>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</si>
  <si>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</si>
  <si>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</si>
  <si>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</si>
  <si>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</si>
  <si>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</si>
  <si>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</si>
  <si>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</si>
  <si>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</si>
  <si>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</si>
  <si>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</si>
  <si>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</si>
  <si>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</si>
  <si>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</si>
  <si>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</si>
  <si>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</si>
  <si>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</si>
  <si>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</si>
  <si>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</si>
  <si>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</si>
  <si>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</si>
  <si>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</si>
  <si>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</si>
  <si>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</si>
  <si>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</si>
  <si>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</si>
  <si>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</si>
  <si>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</si>
  <si>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</si>
  <si>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</si>
  <si>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</si>
  <si>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</si>
  <si>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</si>
  <si>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</si>
  <si>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</si>
  <si>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</si>
  <si>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</si>
  <si>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</si>
  <si>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</si>
  <si>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</si>
  <si>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</si>
  <si>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</si>
  <si>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</si>
  <si>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</si>
  <si>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</si>
  <si>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</si>
  <si>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</si>
  <si>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</si>
  <si>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</si>
  <si>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</si>
  <si>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</si>
  <si>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</si>
  <si>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</si>
  <si>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</si>
  <si>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</si>
  <si>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</si>
  <si>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juny de 2025</t>
  </si>
  <si>
    <t>estat d'execució del pressupost</t>
  </si>
  <si>
    <t>extret el 10/7/2025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</si>
</sst>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CC00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1.308,59</c:v>
                  </c:pt>
                  <c:pt idx="1">
                    <c:v>1.662,20</c:v>
                  </c:pt>
                  <c:pt idx="2">
                    <c:v>537,95</c:v>
                  </c:pt>
                  <c:pt idx="3">
                    <c:v>511,34</c:v>
                  </c:pt>
                  <c:pt idx="4">
                    <c:v>26,62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1308.585</c:v>
                </c:pt>
                <c:pt idx="1">
                  <c:v>1662.1987258500001</c:v>
                </c:pt>
                <c:pt idx="2">
                  <c:v>537.95447299999989</c:v>
                </c:pt>
                <c:pt idx="3">
                  <c:v>511.33920775000001</c:v>
                </c:pt>
                <c:pt idx="4">
                  <c:v>26.61526525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8-49E1-A21C-1AE121FE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69.83084740000001</c:v>
                </c:pt>
                <c:pt idx="1">
                  <c:v>48.287214720000009</c:v>
                </c:pt>
                <c:pt idx="2">
                  <c:v>4.1661830200000018</c:v>
                </c:pt>
                <c:pt idx="3">
                  <c:v>311.81210370999992</c:v>
                </c:pt>
                <c:pt idx="4">
                  <c:v>4.8937559200000003</c:v>
                </c:pt>
                <c:pt idx="5">
                  <c:v>0.53019965000000002</c:v>
                </c:pt>
                <c:pt idx="6">
                  <c:v>0.62783267000000009</c:v>
                </c:pt>
                <c:pt idx="7">
                  <c:v>97.806335910000016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D-4D88-AFE8-9F8385BC286B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194.95500000000001</c:v>
                </c:pt>
                <c:pt idx="1">
                  <c:v>108.53</c:v>
                </c:pt>
                <c:pt idx="2">
                  <c:v>5.8156800000000004</c:v>
                </c:pt>
                <c:pt idx="3">
                  <c:v>798.52063039999996</c:v>
                </c:pt>
                <c:pt idx="4">
                  <c:v>11.01376</c:v>
                </c:pt>
                <c:pt idx="5">
                  <c:v>0</c:v>
                </c:pt>
                <c:pt idx="6">
                  <c:v>4.0250000000000004</c:v>
                </c:pt>
                <c:pt idx="7">
                  <c:v>539.33865545000003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D-4D88-AFE8-9F8385BC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60-4FC9-822F-BB3FE498D564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60-4FC9-822F-BB3FE498D564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0-4FC9-822F-BB3FE498D564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0-4FC9-822F-BB3FE498D564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511.33920775000001</c:v>
                </c:pt>
                <c:pt idx="1">
                  <c:v>26.61526525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0-4FC9-822F-BB3FE498D564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1.308,59</c:v>
                  </c:pt>
                  <c:pt idx="1">
                    <c:v>1.662,20</c:v>
                  </c:pt>
                  <c:pt idx="2">
                    <c:v>1.246,26</c:v>
                  </c:pt>
                  <c:pt idx="3">
                    <c:v>863,64</c:v>
                  </c:pt>
                  <c:pt idx="4">
                    <c:v>839,01</c:v>
                  </c:pt>
                  <c:pt idx="5">
                    <c:v>24,63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1308.5850000000007</c:v>
                </c:pt>
                <c:pt idx="1">
                  <c:v>1662.1987258500005</c:v>
                </c:pt>
                <c:pt idx="2">
                  <c:v>1246.2617970699996</c:v>
                </c:pt>
                <c:pt idx="3">
                  <c:v>863.64497891999997</c:v>
                </c:pt>
                <c:pt idx="4">
                  <c:v>839.01064044999998</c:v>
                </c:pt>
                <c:pt idx="5">
                  <c:v>24.634338469999999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4-463A-9753-86151DA6D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133.65767354999994</c:v>
                </c:pt>
                <c:pt idx="1">
                  <c:v>131.26031980000016</c:v>
                </c:pt>
                <c:pt idx="2">
                  <c:v>4.3554639999999999E-2</c:v>
                </c:pt>
                <c:pt idx="3">
                  <c:v>369.70460284999984</c:v>
                </c:pt>
                <c:pt idx="4">
                  <c:v>0</c:v>
                </c:pt>
                <c:pt idx="5">
                  <c:v>97.23781326999999</c:v>
                </c:pt>
                <c:pt idx="6">
                  <c:v>312.12633346999991</c:v>
                </c:pt>
                <c:pt idx="7">
                  <c:v>202.23149949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F-4065-B2CB-C35EECF3EB09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298.25256020000063</c:v>
                </c:pt>
                <c:pt idx="1">
                  <c:v>175.98549684999995</c:v>
                </c:pt>
                <c:pt idx="2">
                  <c:v>0.111</c:v>
                </c:pt>
                <c:pt idx="3">
                  <c:v>423.98115052000003</c:v>
                </c:pt>
                <c:pt idx="4">
                  <c:v>4</c:v>
                </c:pt>
                <c:pt idx="5">
                  <c:v>140.51963391000004</c:v>
                </c:pt>
                <c:pt idx="6">
                  <c:v>405.44782463000001</c:v>
                </c:pt>
                <c:pt idx="7">
                  <c:v>213.90105974000002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F-4065-B2CB-C35EECF3E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6E-469A-9BE5-B01108400C9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6E-469A-9BE5-B01108400C9C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E-469A-9BE5-B01108400C9C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E-469A-9BE5-B01108400C9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839.01064044999998</c:v>
                </c:pt>
                <c:pt idx="1">
                  <c:v>24.634338469999999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E-469A-9BE5-B01108400C9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AAD8B3A7-0AC5-425C-825F-942A7261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DA999EA8-C595-4A0C-913B-48FC1A16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B5F50C6D-AE33-42BD-B9BB-74A0D4C63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165DB31E-6CEE-465E-8B66-6C3069C44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278DE3DB-0812-4D1F-A942-56F5E9ED7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1BE85DB4-573B-4C72-8B18-9EB1C5EC2E41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15C33EC7-A845-4F14-8F3F-21E50BC8837D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27BC7A48-D36A-4F80-AE59-DEBC274231A6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AEA49E46-A64C-4D46-80AA-54D03F18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7F142D29-F8FB-4238-94AF-252038772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FDA42216-6BCA-4E51-A7C8-68599EF2E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F5260646-1578-493A-B3DF-86B08D9E4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ADF0F566-0312-4ADC-95DE-2751B0FCC097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E49002F7-1E93-49BD-965B-6044BFF109C9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FE9C9526-3A68-46D2-AFE1-953AED24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EA9F3F8-18D0-4D16-AAC7-F3C9E4A4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0FC5-9E13-435A-920E-1CD77BFF0764}">
  <sheetPr codeName="Hoja36">
    <tabColor rgb="FFCC0000"/>
  </sheetPr>
  <dimension ref="A1:K68"/>
  <sheetViews>
    <sheetView showGridLines="0" tabSelected="1" zoomScaleNormal="100" workbookViewId="0">
      <pane ySplit="1" topLeftCell="A2" activePane="bottomLeft" state="frozen"/>
      <selection activeCell="L37" sqref="L37"/>
      <selection pane="bottomLeft" activeCell="G6" sqref="G6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</v>
      </c>
      <c r="H7" s="45"/>
      <c r="I7" s="45"/>
      <c r="J7" s="45"/>
      <c r="K7" s="46"/>
    </row>
    <row r="8" spans="1:11" ht="20.149999999999999" customHeight="1" thickBot="1" x14ac:dyDescent="0.7">
      <c r="A8" s="44"/>
      <c r="H8" s="45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66</v>
      </c>
      <c r="D11" s="69">
        <v>194955000</v>
      </c>
      <c r="E11" s="56">
        <v>0</v>
      </c>
      <c r="F11" s="57">
        <v>194955000</v>
      </c>
      <c r="G11" s="99">
        <v>69830847.400000006</v>
      </c>
      <c r="H11" s="56">
        <v>68939337.510000005</v>
      </c>
      <c r="I11" s="100">
        <v>891509.89</v>
      </c>
      <c r="J11" s="59"/>
      <c r="K11" s="60">
        <f t="shared" ref="K11:K22" si="0">IF(F11=0,0,G11/F11)</f>
        <v>0.35818956887486858</v>
      </c>
    </row>
    <row r="12" spans="1:11" ht="14" x14ac:dyDescent="0.3">
      <c r="A12" s="53">
        <v>2</v>
      </c>
      <c r="B12" s="54" t="s">
        <v>67</v>
      </c>
      <c r="D12" s="55">
        <v>108530000</v>
      </c>
      <c r="E12" s="56">
        <v>0</v>
      </c>
      <c r="F12" s="61">
        <v>108530000</v>
      </c>
      <c r="G12" s="101">
        <v>48287214.720000006</v>
      </c>
      <c r="H12" s="56">
        <v>48287214.720000006</v>
      </c>
      <c r="I12" s="100">
        <v>0</v>
      </c>
      <c r="J12" s="59"/>
      <c r="K12" s="60">
        <f t="shared" si="0"/>
        <v>0.44492043416566851</v>
      </c>
    </row>
    <row r="13" spans="1:11" ht="14" x14ac:dyDescent="0.3">
      <c r="A13" s="53">
        <v>3</v>
      </c>
      <c r="B13" s="54" t="s">
        <v>68</v>
      </c>
      <c r="D13" s="55">
        <v>5815680</v>
      </c>
      <c r="E13" s="56">
        <v>0</v>
      </c>
      <c r="F13" s="61">
        <v>5815680</v>
      </c>
      <c r="G13" s="101">
        <v>4166183.0200000019</v>
      </c>
      <c r="H13" s="56">
        <v>2845929.91</v>
      </c>
      <c r="I13" s="100">
        <v>1320253.1100000017</v>
      </c>
      <c r="J13" s="59"/>
      <c r="K13" s="60">
        <f t="shared" si="0"/>
        <v>0.71637074598327311</v>
      </c>
    </row>
    <row r="14" spans="1:11" ht="14" x14ac:dyDescent="0.3">
      <c r="A14" s="53">
        <v>4</v>
      </c>
      <c r="B14" s="54" t="s">
        <v>49</v>
      </c>
      <c r="D14" s="55">
        <v>776947560</v>
      </c>
      <c r="E14" s="56">
        <v>21573070.399999999</v>
      </c>
      <c r="F14" s="61">
        <v>798520630.39999998</v>
      </c>
      <c r="G14" s="101">
        <v>311812103.70999992</v>
      </c>
      <c r="H14" s="56">
        <v>311301697.73999995</v>
      </c>
      <c r="I14" s="100">
        <v>510405.97000000003</v>
      </c>
      <c r="J14" s="59"/>
      <c r="K14" s="60">
        <f t="shared" si="0"/>
        <v>0.3904872232966668</v>
      </c>
    </row>
    <row r="15" spans="1:11" ht="14.5" thickBot="1" x14ac:dyDescent="0.35">
      <c r="A15" s="70">
        <v>5</v>
      </c>
      <c r="B15" s="71" t="s">
        <v>69</v>
      </c>
      <c r="D15" s="72">
        <v>11013760</v>
      </c>
      <c r="E15" s="102">
        <v>0</v>
      </c>
      <c r="F15" s="103">
        <v>11013760</v>
      </c>
      <c r="G15" s="104">
        <v>4893755.92</v>
      </c>
      <c r="H15" s="102">
        <v>4394952.7699999996</v>
      </c>
      <c r="I15" s="105">
        <v>498803.15</v>
      </c>
      <c r="J15" s="59"/>
      <c r="K15" s="60">
        <f t="shared" si="0"/>
        <v>0.44433108402580046</v>
      </c>
    </row>
    <row r="16" spans="1:11" ht="14.5" thickBot="1" x14ac:dyDescent="0.35">
      <c r="A16" s="63"/>
      <c r="B16" s="64" t="s">
        <v>70</v>
      </c>
      <c r="C16" s="65"/>
      <c r="D16" s="66">
        <f t="shared" ref="D16:I16" si="1">SUM(D11:D15)</f>
        <v>1097262000</v>
      </c>
      <c r="E16" s="66">
        <f t="shared" si="1"/>
        <v>21573070.399999999</v>
      </c>
      <c r="F16" s="106">
        <f t="shared" si="1"/>
        <v>1118835070.4000001</v>
      </c>
      <c r="G16" s="66">
        <f>SUM(G11:G15)</f>
        <v>438990104.76999992</v>
      </c>
      <c r="H16" s="66">
        <f>SUM(H11:H15)</f>
        <v>435769132.64999998</v>
      </c>
      <c r="I16" s="66">
        <f t="shared" si="1"/>
        <v>3220972.120000002</v>
      </c>
      <c r="J16" s="67"/>
      <c r="K16" s="68">
        <f t="shared" si="0"/>
        <v>0.39236355418592167</v>
      </c>
    </row>
    <row r="17" spans="1:11" ht="28.4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530199.65</v>
      </c>
      <c r="H17" s="56">
        <v>455323.47000000003</v>
      </c>
      <c r="I17" s="100">
        <v>74876.180000000008</v>
      </c>
      <c r="J17" s="59"/>
      <c r="K17" s="60">
        <f t="shared" si="0"/>
        <v>0</v>
      </c>
    </row>
    <row r="18" spans="1:11" ht="14.5" thickBot="1" x14ac:dyDescent="0.35">
      <c r="A18" s="70">
        <v>7</v>
      </c>
      <c r="B18" s="71" t="s">
        <v>53</v>
      </c>
      <c r="D18" s="72">
        <v>4025000</v>
      </c>
      <c r="E18" s="73">
        <v>0</v>
      </c>
      <c r="F18" s="74">
        <v>4025000</v>
      </c>
      <c r="G18" s="107">
        <v>627832.67000000004</v>
      </c>
      <c r="H18" s="73">
        <v>537784.37</v>
      </c>
      <c r="I18" s="108">
        <v>90048.3</v>
      </c>
      <c r="J18" s="59"/>
      <c r="K18" s="60">
        <f t="shared" si="0"/>
        <v>0.15598327204968945</v>
      </c>
    </row>
    <row r="19" spans="1:11" ht="14.5" thickBot="1" x14ac:dyDescent="0.35">
      <c r="A19" s="63"/>
      <c r="B19" s="64" t="s">
        <v>72</v>
      </c>
      <c r="C19" s="65"/>
      <c r="D19" s="66">
        <f t="shared" ref="D19:I19" si="2">D17+D18</f>
        <v>4025000</v>
      </c>
      <c r="E19" s="66">
        <f t="shared" si="2"/>
        <v>0</v>
      </c>
      <c r="F19" s="106">
        <f t="shared" si="2"/>
        <v>4025000</v>
      </c>
      <c r="G19" s="66">
        <f>G17+G18</f>
        <v>1158032.32</v>
      </c>
      <c r="H19" s="66">
        <f>H17+H18</f>
        <v>993107.84000000008</v>
      </c>
      <c r="I19" s="66">
        <f t="shared" si="2"/>
        <v>164924.48000000001</v>
      </c>
      <c r="J19" s="67"/>
      <c r="K19" s="68">
        <f t="shared" si="0"/>
        <v>0.2877098931677019</v>
      </c>
    </row>
    <row r="20" spans="1:11" ht="28.4" customHeight="1" x14ac:dyDescent="0.3">
      <c r="A20" s="53">
        <v>8</v>
      </c>
      <c r="B20" s="54" t="s">
        <v>55</v>
      </c>
      <c r="D20" s="69">
        <v>207298000</v>
      </c>
      <c r="E20" s="56">
        <v>332040655.44999999</v>
      </c>
      <c r="F20" s="61">
        <v>539338655.45000005</v>
      </c>
      <c r="G20" s="101">
        <v>97806335.910000011</v>
      </c>
      <c r="H20" s="56">
        <v>74576967.260000005</v>
      </c>
      <c r="I20" s="100">
        <v>23229368.649999999</v>
      </c>
      <c r="J20" s="59"/>
      <c r="K20" s="60">
        <f t="shared" si="0"/>
        <v>0.18134493962498346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73</v>
      </c>
      <c r="C22" s="65"/>
      <c r="D22" s="66">
        <f t="shared" ref="D22:I22" si="3">D20+D21</f>
        <v>207298000</v>
      </c>
      <c r="E22" s="66">
        <f t="shared" si="3"/>
        <v>332040655.44999999</v>
      </c>
      <c r="F22" s="106">
        <f t="shared" si="3"/>
        <v>539338655.45000005</v>
      </c>
      <c r="G22" s="66">
        <f>G20+G21</f>
        <v>97806335.910000011</v>
      </c>
      <c r="H22" s="66">
        <f>H20+H21</f>
        <v>74576967.260000005</v>
      </c>
      <c r="I22" s="66">
        <f t="shared" si="3"/>
        <v>23229368.649999999</v>
      </c>
      <c r="J22" s="67"/>
      <c r="K22" s="68">
        <f t="shared" si="0"/>
        <v>0.18134493962498346</v>
      </c>
    </row>
    <row r="23" spans="1:11" ht="14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">
        <v>74</v>
      </c>
      <c r="D25" s="84">
        <f t="shared" ref="D25:I25" si="4">D16+D19+D22</f>
        <v>1308585000</v>
      </c>
      <c r="E25" s="84">
        <f t="shared" si="4"/>
        <v>353613725.84999996</v>
      </c>
      <c r="F25" s="84">
        <f t="shared" si="4"/>
        <v>1662198725.8500001</v>
      </c>
      <c r="G25" s="84">
        <f t="shared" si="4"/>
        <v>537954472.99999988</v>
      </c>
      <c r="H25" s="84">
        <f t="shared" si="4"/>
        <v>511339207.74999994</v>
      </c>
      <c r="I25" s="84">
        <f t="shared" si="4"/>
        <v>26615265.25</v>
      </c>
      <c r="J25" s="85"/>
      <c r="K25" s="86">
        <f>IF(F25=0,0,G25/F25)</f>
        <v>0.32364028718943072</v>
      </c>
    </row>
    <row r="26" spans="1:11" x14ac:dyDescent="0.25">
      <c r="F26" t="s">
        <v>29</v>
      </c>
    </row>
    <row r="29" spans="1:11" ht="32.5" x14ac:dyDescent="0.65">
      <c r="A29" s="44" t="s">
        <v>14</v>
      </c>
      <c r="I29" s="45"/>
      <c r="J29" s="45"/>
      <c r="K29" s="45"/>
    </row>
    <row r="30" spans="1:11" ht="20.149999999999999" customHeight="1" thickBot="1" x14ac:dyDescent="0.7">
      <c r="A30" s="44"/>
      <c r="I30" s="45"/>
      <c r="J30" s="45"/>
      <c r="K30" s="45"/>
    </row>
    <row r="31" spans="1:11" ht="40.4" customHeight="1" x14ac:dyDescent="0.3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49999999999999" customHeight="1" thickBot="1" x14ac:dyDescent="0.3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4" customHeight="1" x14ac:dyDescent="0.3">
      <c r="A33" s="53">
        <v>1</v>
      </c>
      <c r="B33" s="54" t="s">
        <v>46</v>
      </c>
      <c r="D33" s="55">
        <v>298003000.00000066</v>
      </c>
      <c r="E33" s="56">
        <v>249560.19999999998</v>
      </c>
      <c r="F33" s="57">
        <v>298252560.20000064</v>
      </c>
      <c r="G33" s="99">
        <v>132855578.43999995</v>
      </c>
      <c r="H33" s="56">
        <v>132844228.43999995</v>
      </c>
      <c r="I33" s="58">
        <v>11350</v>
      </c>
      <c r="J33" s="59"/>
      <c r="K33" s="60">
        <f t="shared" ref="K33:K44" si="5">IF(F33=0,0,G33/F33)</f>
        <v>0.44544656498811058</v>
      </c>
    </row>
    <row r="34" spans="1:11" ht="14" x14ac:dyDescent="0.3">
      <c r="A34" s="53">
        <v>2</v>
      </c>
      <c r="B34" s="54" t="s">
        <v>47</v>
      </c>
      <c r="D34" s="55">
        <v>151223000</v>
      </c>
      <c r="E34" s="56">
        <v>24762496.850000009</v>
      </c>
      <c r="F34" s="61">
        <v>175985496.84999993</v>
      </c>
      <c r="G34" s="101">
        <v>51549001.240000054</v>
      </c>
      <c r="H34" s="56">
        <v>48903789.350000046</v>
      </c>
      <c r="I34" s="62">
        <v>2645211.8900000015</v>
      </c>
      <c r="J34" s="59"/>
      <c r="K34" s="60">
        <f t="shared" si="5"/>
        <v>0.29291619004228231</v>
      </c>
    </row>
    <row r="35" spans="1:11" ht="14" x14ac:dyDescent="0.3">
      <c r="A35" s="53">
        <v>3</v>
      </c>
      <c r="B35" s="54" t="s">
        <v>48</v>
      </c>
      <c r="D35" s="55">
        <v>111000</v>
      </c>
      <c r="E35" s="56">
        <v>0</v>
      </c>
      <c r="F35" s="61">
        <v>111000</v>
      </c>
      <c r="G35" s="101">
        <v>304.56</v>
      </c>
      <c r="H35" s="56">
        <v>304.56</v>
      </c>
      <c r="I35" s="62">
        <v>0</v>
      </c>
      <c r="J35" s="59"/>
      <c r="K35" s="60">
        <f t="shared" si="5"/>
        <v>2.7437837837837836E-3</v>
      </c>
    </row>
    <row r="36" spans="1:11" ht="14" x14ac:dyDescent="0.3">
      <c r="A36" s="53">
        <v>4</v>
      </c>
      <c r="B36" s="54" t="s">
        <v>49</v>
      </c>
      <c r="D36" s="55">
        <v>341160000</v>
      </c>
      <c r="E36" s="56">
        <v>82821150.519999981</v>
      </c>
      <c r="F36" s="61">
        <v>423981150.52000004</v>
      </c>
      <c r="G36" s="101">
        <v>271573996.56</v>
      </c>
      <c r="H36" s="56">
        <v>256756334.10999998</v>
      </c>
      <c r="I36" s="62">
        <v>14817662.449999997</v>
      </c>
      <c r="J36" s="59"/>
      <c r="K36" s="60">
        <f t="shared" si="5"/>
        <v>0.64053318461663378</v>
      </c>
    </row>
    <row r="37" spans="1:11" ht="14.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4.5" thickBot="1" x14ac:dyDescent="0.35">
      <c r="A38" s="63"/>
      <c r="B38" s="64" t="s">
        <v>51</v>
      </c>
      <c r="C38" s="65"/>
      <c r="D38" s="66">
        <f t="shared" ref="D38:I38" si="6">SUM(D33:D37)</f>
        <v>794497000.00000072</v>
      </c>
      <c r="E38" s="66">
        <f t="shared" si="6"/>
        <v>107833207.56999999</v>
      </c>
      <c r="F38" s="106">
        <f t="shared" si="6"/>
        <v>902330207.57000065</v>
      </c>
      <c r="G38" s="66">
        <f t="shared" si="6"/>
        <v>455978880.80000001</v>
      </c>
      <c r="H38" s="66">
        <f t="shared" si="6"/>
        <v>438504656.45999998</v>
      </c>
      <c r="I38" s="66">
        <f t="shared" si="6"/>
        <v>17474224.34</v>
      </c>
      <c r="J38" s="67"/>
      <c r="K38" s="68">
        <f t="shared" si="5"/>
        <v>0.50533482861885259</v>
      </c>
    </row>
    <row r="39" spans="1:11" ht="28.4" customHeight="1" x14ac:dyDescent="0.3">
      <c r="A39" s="53">
        <v>6</v>
      </c>
      <c r="B39" s="54" t="s">
        <v>52</v>
      </c>
      <c r="D39" s="69">
        <v>96934000</v>
      </c>
      <c r="E39" s="56">
        <v>43585633.910000011</v>
      </c>
      <c r="F39" s="61">
        <v>140519633.91000003</v>
      </c>
      <c r="G39" s="101">
        <v>31775227.399999999</v>
      </c>
      <c r="H39" s="56">
        <v>30590119.529999997</v>
      </c>
      <c r="I39" s="58">
        <v>1185107.8700000001</v>
      </c>
      <c r="J39" s="59"/>
      <c r="K39" s="60">
        <f t="shared" si="5"/>
        <v>0.22612660249564404</v>
      </c>
    </row>
    <row r="40" spans="1:11" ht="14.5" thickBot="1" x14ac:dyDescent="0.35">
      <c r="A40" s="70">
        <v>7</v>
      </c>
      <c r="B40" s="71" t="s">
        <v>53</v>
      </c>
      <c r="D40" s="72">
        <v>213029000</v>
      </c>
      <c r="E40" s="73">
        <v>192418824.63000003</v>
      </c>
      <c r="F40" s="74">
        <v>405447824.63</v>
      </c>
      <c r="G40" s="107">
        <v>184356425.57999998</v>
      </c>
      <c r="H40" s="73">
        <v>178546464.18000004</v>
      </c>
      <c r="I40" s="75">
        <v>5809961.4000000004</v>
      </c>
      <c r="J40" s="59"/>
      <c r="K40" s="60">
        <f t="shared" si="5"/>
        <v>0.45469827282521086</v>
      </c>
    </row>
    <row r="41" spans="1:11" ht="14.5" thickBot="1" x14ac:dyDescent="0.35">
      <c r="A41" s="63"/>
      <c r="B41" s="64" t="s">
        <v>54</v>
      </c>
      <c r="C41" s="65"/>
      <c r="D41" s="66">
        <f t="shared" ref="D41:I41" si="7">D39+D40</f>
        <v>309963000</v>
      </c>
      <c r="E41" s="66">
        <f t="shared" si="7"/>
        <v>236004458.54000002</v>
      </c>
      <c r="F41" s="106">
        <f t="shared" si="7"/>
        <v>545967458.53999996</v>
      </c>
      <c r="G41" s="66">
        <f t="shared" si="7"/>
        <v>216131652.97999999</v>
      </c>
      <c r="H41" s="66">
        <f t="shared" si="7"/>
        <v>209136583.71000004</v>
      </c>
      <c r="I41" s="66">
        <f t="shared" si="7"/>
        <v>6995069.2700000005</v>
      </c>
      <c r="J41" s="67"/>
      <c r="K41" s="68">
        <f t="shared" si="5"/>
        <v>0.39586911197595714</v>
      </c>
    </row>
    <row r="42" spans="1:11" ht="28.4" customHeight="1" x14ac:dyDescent="0.3">
      <c r="A42" s="53">
        <v>8</v>
      </c>
      <c r="B42" s="54" t="s">
        <v>55</v>
      </c>
      <c r="D42" s="69">
        <v>204125000</v>
      </c>
      <c r="E42" s="56">
        <v>9776059.7400000002</v>
      </c>
      <c r="F42" s="61">
        <v>213901059.74000001</v>
      </c>
      <c r="G42" s="101">
        <v>191534445.13999999</v>
      </c>
      <c r="H42" s="56">
        <v>191369400.28</v>
      </c>
      <c r="I42" s="58">
        <v>165044.85999999999</v>
      </c>
      <c r="J42" s="59"/>
      <c r="K42" s="60">
        <f t="shared" si="5"/>
        <v>0.89543476489930918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4.5" thickBot="1" x14ac:dyDescent="0.35">
      <c r="A44" s="63"/>
      <c r="B44" s="64" t="s">
        <v>57</v>
      </c>
      <c r="C44" s="65"/>
      <c r="D44" s="66">
        <f t="shared" ref="D44:I44" si="8">D42+D43</f>
        <v>204125000</v>
      </c>
      <c r="E44" s="66">
        <f t="shared" si="8"/>
        <v>9776059.7400000002</v>
      </c>
      <c r="F44" s="106">
        <f t="shared" si="8"/>
        <v>213901059.74000001</v>
      </c>
      <c r="G44" s="66">
        <f t="shared" si="8"/>
        <v>191534445.13999999</v>
      </c>
      <c r="H44" s="66">
        <f t="shared" si="8"/>
        <v>191369400.28</v>
      </c>
      <c r="I44" s="66">
        <f t="shared" si="8"/>
        <v>165044.85999999999</v>
      </c>
      <c r="J44" s="67"/>
      <c r="K44" s="68">
        <f t="shared" si="5"/>
        <v>0.89543476489930918</v>
      </c>
    </row>
    <row r="45" spans="1:11" ht="14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" thickBot="1" x14ac:dyDescent="0.3">
      <c r="D46" s="45"/>
      <c r="E46" s="45"/>
      <c r="F46" s="45"/>
      <c r="G46" s="45"/>
      <c r="H46" s="45"/>
      <c r="I46" s="45"/>
      <c r="J46" s="45"/>
      <c r="K46" s="82"/>
    </row>
    <row r="47" spans="1:11" ht="20.5" thickBot="1" x14ac:dyDescent="0.3">
      <c r="B47" s="83" t="str">
        <f>"Total de "&amp;A29</f>
        <v>Total de despeses</v>
      </c>
      <c r="D47" s="84">
        <f t="shared" ref="D47:I47" si="9">D38+D41+D44</f>
        <v>1308585000.0000007</v>
      </c>
      <c r="E47" s="84">
        <f t="shared" si="9"/>
        <v>353613725.85000002</v>
      </c>
      <c r="F47" s="84">
        <f t="shared" si="9"/>
        <v>1662198725.8500006</v>
      </c>
      <c r="G47" s="84">
        <f t="shared" si="9"/>
        <v>863644978.91999996</v>
      </c>
      <c r="H47" s="84">
        <f t="shared" si="9"/>
        <v>839010640.45000005</v>
      </c>
      <c r="I47" s="84">
        <f t="shared" si="9"/>
        <v>24634338.469999999</v>
      </c>
      <c r="J47" s="85"/>
      <c r="K47" s="86">
        <f>IF(F47=0,0,G47/F47)</f>
        <v>0.51957985858661804</v>
      </c>
    </row>
    <row r="48" spans="1:11" x14ac:dyDescent="0.25">
      <c r="I48" s="45"/>
      <c r="J48" s="45"/>
      <c r="K48" s="45"/>
    </row>
    <row r="49" spans="1:11" x14ac:dyDescent="0.25">
      <c r="I49" s="45" t="s">
        <v>29</v>
      </c>
      <c r="J49" s="45"/>
      <c r="K49" s="45"/>
    </row>
    <row r="51" spans="1:11" ht="32.5" x14ac:dyDescent="0.65">
      <c r="A51" s="44" t="s">
        <v>77</v>
      </c>
      <c r="I51" s="45"/>
      <c r="J51" s="45"/>
      <c r="K51" s="45"/>
    </row>
    <row r="52" spans="1:11" ht="20.149999999999999" customHeight="1" x14ac:dyDescent="0.65">
      <c r="A52" s="44"/>
      <c r="I52" s="45"/>
      <c r="J52" s="45"/>
      <c r="K52" s="45"/>
    </row>
    <row r="53" spans="1:11" ht="14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4" x14ac:dyDescent="0.3">
      <c r="A54" s="53" t="s">
        <v>78</v>
      </c>
      <c r="B54" s="117"/>
      <c r="D54" s="118">
        <f t="shared" ref="D54:I54" si="10">D16-D38</f>
        <v>302764999.99999928</v>
      </c>
      <c r="E54" s="119">
        <f t="shared" si="10"/>
        <v>-86260137.169999987</v>
      </c>
      <c r="F54" s="120">
        <f t="shared" si="10"/>
        <v>216504862.82999945</v>
      </c>
      <c r="G54" s="121">
        <f t="shared" si="10"/>
        <v>-16988776.030000091</v>
      </c>
      <c r="H54" s="119">
        <f t="shared" si="10"/>
        <v>-2735523.8100000024</v>
      </c>
      <c r="I54" s="122">
        <f t="shared" si="10"/>
        <v>-14253252.219999999</v>
      </c>
      <c r="J54" s="123"/>
      <c r="K54" s="116"/>
    </row>
    <row r="55" spans="1:11" ht="14" x14ac:dyDescent="0.3">
      <c r="A55" s="53" t="s">
        <v>79</v>
      </c>
      <c r="B55" s="117"/>
      <c r="D55" s="118">
        <f t="shared" ref="D55:I55" si="11">D19-D41</f>
        <v>-305938000</v>
      </c>
      <c r="E55" s="119">
        <f t="shared" si="11"/>
        <v>-236004458.54000002</v>
      </c>
      <c r="F55" s="120">
        <f t="shared" si="11"/>
        <v>-541942458.53999996</v>
      </c>
      <c r="G55" s="121">
        <f t="shared" si="11"/>
        <v>-214973620.66</v>
      </c>
      <c r="H55" s="119">
        <f t="shared" si="11"/>
        <v>-208143475.87000003</v>
      </c>
      <c r="I55" s="122">
        <f t="shared" si="11"/>
        <v>-6830144.79</v>
      </c>
      <c r="J55" s="123"/>
      <c r="K55" s="116"/>
    </row>
    <row r="56" spans="1:11" ht="14" x14ac:dyDescent="0.3">
      <c r="A56" s="70" t="s">
        <v>80</v>
      </c>
      <c r="B56" s="110"/>
      <c r="D56" s="124">
        <f t="shared" ref="D56:I56" si="12">D22-D44</f>
        <v>3173000</v>
      </c>
      <c r="E56" s="125">
        <f t="shared" si="12"/>
        <v>322264595.70999998</v>
      </c>
      <c r="F56" s="126">
        <f t="shared" si="12"/>
        <v>325437595.71000004</v>
      </c>
      <c r="G56" s="127">
        <f t="shared" si="12"/>
        <v>-93728109.229999974</v>
      </c>
      <c r="H56" s="125">
        <f t="shared" si="12"/>
        <v>-116792433.02</v>
      </c>
      <c r="I56" s="128">
        <f t="shared" si="12"/>
        <v>23064323.789999999</v>
      </c>
      <c r="J56" s="123"/>
      <c r="K56" s="116"/>
    </row>
    <row r="57" spans="1:11" ht="14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4.5" thickBot="1" x14ac:dyDescent="0.35">
      <c r="K58" s="116"/>
    </row>
    <row r="59" spans="1:11" ht="20.5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-325690505.92000008</v>
      </c>
      <c r="H59" s="84">
        <f t="shared" si="13"/>
        <v>-327671432.70000011</v>
      </c>
      <c r="I59" s="84">
        <f t="shared" si="13"/>
        <v>1980926.7800000012</v>
      </c>
      <c r="J59" s="85"/>
      <c r="K59" s="116"/>
    </row>
    <row r="68" spans="11:11" x14ac:dyDescent="0.25">
      <c r="K68" s="33" t="s">
        <v>83</v>
      </c>
    </row>
  </sheetData>
  <sheetProtection algorithmName="SHA-512" hashValue="LfwZJKGSXVSyFblNl/rNBuA4QrrFe0OZTBETXMVG3hqQA8QYGbzaSGzc/W7MzBmiO6lfkjKRMXkhxczox9WeHw==" saltValue="pvyKQy/l9XoFg1HCTuGIKA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3A54-433B-4826-B095-C2A5456D4B9E}">
  <sheetPr codeName="Hoja39">
    <tabColor rgb="FFCC0000"/>
  </sheetPr>
  <dimension ref="A1:K70"/>
  <sheetViews>
    <sheetView showGridLines="0" workbookViewId="0">
      <pane ySplit="1" topLeftCell="A2" activePane="bottomLeft" state="frozen"/>
      <selection activeCell="L37" sqref="L37"/>
      <selection pane="bottomLeft" activeCell="K7" sqref="K7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14</v>
      </c>
      <c r="I7" s="45"/>
      <c r="J7" s="45"/>
      <c r="K7" s="46"/>
    </row>
    <row r="8" spans="1:11" ht="20.149999999999999" customHeight="1" thickBot="1" x14ac:dyDescent="0.7">
      <c r="A8" s="44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46</v>
      </c>
      <c r="D11" s="55">
        <v>298252560.20000064</v>
      </c>
      <c r="E11" s="56">
        <v>133692875.66999994</v>
      </c>
      <c r="F11" s="56">
        <v>133657673.54999994</v>
      </c>
      <c r="G11" s="57">
        <v>132855578.43999995</v>
      </c>
      <c r="H11" s="56">
        <v>163637541.53</v>
      </c>
      <c r="I11" s="58">
        <v>165396981.75999999</v>
      </c>
      <c r="J11" s="59"/>
      <c r="K11" s="60">
        <f>IF(D11=0,0,F11/D11)</f>
        <v>0.44813588007550537</v>
      </c>
    </row>
    <row r="12" spans="1:11" ht="14" x14ac:dyDescent="0.3">
      <c r="A12" s="53">
        <v>2</v>
      </c>
      <c r="B12" s="54" t="s">
        <v>47</v>
      </c>
      <c r="D12" s="55">
        <v>175985496.84999993</v>
      </c>
      <c r="E12" s="56">
        <v>142669327.6500001</v>
      </c>
      <c r="F12" s="56">
        <v>131260319.80000016</v>
      </c>
      <c r="G12" s="61">
        <v>51549001.240000054</v>
      </c>
      <c r="H12" s="56">
        <v>28293829.330000013</v>
      </c>
      <c r="I12" s="62">
        <v>124436495.60999981</v>
      </c>
      <c r="J12" s="59"/>
      <c r="K12" s="60">
        <f t="shared" ref="K12:K22" si="0">IF(D12=0,0,F12/D12)</f>
        <v>0.7458587335289284</v>
      </c>
    </row>
    <row r="13" spans="1:11" ht="14" x14ac:dyDescent="0.3">
      <c r="A13" s="53">
        <v>3</v>
      </c>
      <c r="B13" s="54" t="s">
        <v>48</v>
      </c>
      <c r="D13" s="55">
        <v>111000</v>
      </c>
      <c r="E13" s="56">
        <v>43554.64</v>
      </c>
      <c r="F13" s="56">
        <v>43554.64</v>
      </c>
      <c r="G13" s="61">
        <v>304.56</v>
      </c>
      <c r="H13" s="56">
        <v>67445.36</v>
      </c>
      <c r="I13" s="62">
        <v>110695.44</v>
      </c>
      <c r="J13" s="59"/>
      <c r="K13" s="60">
        <f t="shared" si="0"/>
        <v>0.39238414414414413</v>
      </c>
    </row>
    <row r="14" spans="1:11" ht="14" x14ac:dyDescent="0.3">
      <c r="A14" s="53">
        <v>4</v>
      </c>
      <c r="B14" s="54" t="s">
        <v>49</v>
      </c>
      <c r="D14" s="55">
        <v>423981150.52000004</v>
      </c>
      <c r="E14" s="56">
        <v>375988272.8299998</v>
      </c>
      <c r="F14" s="56">
        <v>369704602.84999985</v>
      </c>
      <c r="G14" s="61">
        <v>271573996.56</v>
      </c>
      <c r="H14" s="56">
        <v>47961983.689999983</v>
      </c>
      <c r="I14" s="62">
        <v>152407153.9600001</v>
      </c>
      <c r="J14" s="59"/>
      <c r="K14" s="60">
        <f t="shared" si="0"/>
        <v>0.87198358322432101</v>
      </c>
    </row>
    <row r="15" spans="1:11" ht="14.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4.5" thickBot="1" x14ac:dyDescent="0.35">
      <c r="A16" s="63"/>
      <c r="B16" s="64" t="s">
        <v>51</v>
      </c>
      <c r="C16" s="65"/>
      <c r="D16" s="66">
        <f t="shared" ref="D16:I16" si="1">SUM(D11:D15)</f>
        <v>902330207.57000065</v>
      </c>
      <c r="E16" s="66">
        <f t="shared" si="1"/>
        <v>652394030.78999984</v>
      </c>
      <c r="F16" s="66">
        <f t="shared" si="1"/>
        <v>634666150.83999991</v>
      </c>
      <c r="G16" s="66">
        <f t="shared" si="1"/>
        <v>455978880.80000001</v>
      </c>
      <c r="H16" s="66">
        <f t="shared" si="1"/>
        <v>243960799.91000003</v>
      </c>
      <c r="I16" s="66">
        <f t="shared" si="1"/>
        <v>446351326.76999986</v>
      </c>
      <c r="J16" s="67"/>
      <c r="K16" s="68">
        <f t="shared" si="0"/>
        <v>0.70336351982404843</v>
      </c>
    </row>
    <row r="17" spans="1:11" ht="28.4" customHeight="1" x14ac:dyDescent="0.3">
      <c r="A17" s="53">
        <v>6</v>
      </c>
      <c r="B17" s="54" t="s">
        <v>52</v>
      </c>
      <c r="D17" s="69">
        <v>140519633.91000003</v>
      </c>
      <c r="E17" s="56">
        <v>112099091.98999996</v>
      </c>
      <c r="F17" s="56">
        <v>97237813.269999996</v>
      </c>
      <c r="G17" s="61">
        <v>31775227.399999999</v>
      </c>
      <c r="H17" s="56">
        <v>25528990.37999998</v>
      </c>
      <c r="I17" s="58">
        <v>108744406.51000005</v>
      </c>
      <c r="J17" s="59"/>
      <c r="K17" s="60">
        <f t="shared" si="0"/>
        <v>0.69198737973000157</v>
      </c>
    </row>
    <row r="18" spans="1:11" ht="14.5" thickBot="1" x14ac:dyDescent="0.35">
      <c r="A18" s="70">
        <v>7</v>
      </c>
      <c r="B18" s="71" t="s">
        <v>53</v>
      </c>
      <c r="D18" s="72">
        <v>405447824.63</v>
      </c>
      <c r="E18" s="73">
        <v>355941181.19000006</v>
      </c>
      <c r="F18" s="73">
        <v>312126333.46999991</v>
      </c>
      <c r="G18" s="74">
        <v>184356425.57999998</v>
      </c>
      <c r="H18" s="73">
        <v>49506643.440000013</v>
      </c>
      <c r="I18" s="75">
        <v>221091399.05000001</v>
      </c>
      <c r="J18" s="59"/>
      <c r="K18" s="60">
        <f t="shared" si="0"/>
        <v>0.76983107198771483</v>
      </c>
    </row>
    <row r="19" spans="1:11" ht="14.5" thickBot="1" x14ac:dyDescent="0.35">
      <c r="A19" s="63"/>
      <c r="B19" s="64" t="s">
        <v>54</v>
      </c>
      <c r="C19" s="65"/>
      <c r="D19" s="66">
        <f t="shared" ref="D19:I19" si="2">D17+D18</f>
        <v>545967458.53999996</v>
      </c>
      <c r="E19" s="66">
        <f t="shared" si="2"/>
        <v>468040273.18000001</v>
      </c>
      <c r="F19" s="66">
        <f t="shared" si="2"/>
        <v>409364146.73999989</v>
      </c>
      <c r="G19" s="66">
        <f t="shared" si="2"/>
        <v>216131652.97999999</v>
      </c>
      <c r="H19" s="66">
        <f t="shared" si="2"/>
        <v>75035633.819999993</v>
      </c>
      <c r="I19" s="66">
        <f t="shared" si="2"/>
        <v>329835805.56000006</v>
      </c>
      <c r="J19" s="67"/>
      <c r="K19" s="68">
        <f t="shared" si="0"/>
        <v>0.74979587214721899</v>
      </c>
    </row>
    <row r="20" spans="1:11" ht="28.4" customHeight="1" x14ac:dyDescent="0.3">
      <c r="A20" s="53">
        <v>8</v>
      </c>
      <c r="B20" s="54" t="s">
        <v>55</v>
      </c>
      <c r="D20" s="69">
        <v>213901059.74000001</v>
      </c>
      <c r="E20" s="56">
        <v>202231499.49000001</v>
      </c>
      <c r="F20" s="56">
        <v>202231499.49000001</v>
      </c>
      <c r="G20" s="61">
        <v>191534445.13999999</v>
      </c>
      <c r="H20" s="56">
        <v>11669560.25</v>
      </c>
      <c r="I20" s="58">
        <v>22366614.600000001</v>
      </c>
      <c r="J20" s="59"/>
      <c r="K20" s="60">
        <f t="shared" si="0"/>
        <v>0.94544412138871814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57</v>
      </c>
      <c r="C22" s="65"/>
      <c r="D22" s="66">
        <f t="shared" ref="D22:I22" si="3">D20+D21</f>
        <v>213901059.74000001</v>
      </c>
      <c r="E22" s="66">
        <f t="shared" si="3"/>
        <v>202231499.49000001</v>
      </c>
      <c r="F22" s="66">
        <f t="shared" si="3"/>
        <v>202231499.49000001</v>
      </c>
      <c r="G22" s="66">
        <f t="shared" si="3"/>
        <v>191534445.13999999</v>
      </c>
      <c r="H22" s="66">
        <f t="shared" si="3"/>
        <v>11669560.25</v>
      </c>
      <c r="I22" s="66">
        <f t="shared" si="3"/>
        <v>22366614.600000001</v>
      </c>
      <c r="J22" s="67"/>
      <c r="K22" s="68">
        <f t="shared" si="0"/>
        <v>0.94544412138871814</v>
      </c>
    </row>
    <row r="23" spans="1:11" ht="14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tr">
        <f>"Total de "&amp;A7</f>
        <v>Total de despeses</v>
      </c>
      <c r="D25" s="84">
        <f t="shared" ref="D25:I25" si="4">D16+D19+D22</f>
        <v>1662198725.8500006</v>
      </c>
      <c r="E25" s="84">
        <f t="shared" si="4"/>
        <v>1322665803.4599998</v>
      </c>
      <c r="F25" s="84">
        <f t="shared" si="4"/>
        <v>1246261797.0699997</v>
      </c>
      <c r="G25" s="84">
        <f t="shared" si="4"/>
        <v>863644978.91999996</v>
      </c>
      <c r="H25" s="84">
        <f t="shared" si="4"/>
        <v>330665993.98000002</v>
      </c>
      <c r="I25" s="84">
        <f t="shared" si="4"/>
        <v>798553746.92999995</v>
      </c>
      <c r="J25" s="85"/>
      <c r="K25" s="86">
        <f>IF(D25=0,0,F25/D25)</f>
        <v>0.7497670270639254</v>
      </c>
    </row>
    <row r="26" spans="1:11" x14ac:dyDescent="0.25">
      <c r="I26" s="45"/>
      <c r="J26" s="45"/>
      <c r="K26" s="45"/>
    </row>
    <row r="27" spans="1:11" x14ac:dyDescent="0.25">
      <c r="I27" s="45" t="s">
        <v>29</v>
      </c>
      <c r="J27" s="45"/>
      <c r="K27" s="45"/>
    </row>
    <row r="30" spans="1:11" ht="32.5" x14ac:dyDescent="0.65">
      <c r="A30" s="44"/>
      <c r="I30" s="45"/>
      <c r="J30" s="45"/>
      <c r="K30" s="45"/>
    </row>
    <row r="31" spans="1:11" ht="20.149999999999999" customHeight="1" x14ac:dyDescent="0.65">
      <c r="A31" s="44"/>
      <c r="I31" s="45"/>
      <c r="J31" s="45"/>
      <c r="K31" s="45"/>
    </row>
    <row r="32" spans="1:11" ht="40.4" customHeight="1" x14ac:dyDescent="0.3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49999999999999" customHeight="1" x14ac:dyDescent="0.25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4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4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4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4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4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4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4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4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4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4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4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0" x14ac:dyDescent="0.25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5">
      <c r="K70" s="33" t="s">
        <v>83</v>
      </c>
    </row>
  </sheetData>
  <sheetProtection algorithmName="SHA-512" hashValue="0K9WqARFqJh3/t/DCvTmdLlBaN2W7yc0xZ9IEG1ZPjpXgGztEXFYf2Ik+PhEj8Ljg4TG1BWIMcvvHcUBH1+96w==" saltValue="zt53aiEDA+hL1nGVeui7gA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A5B4-CFB4-45B4-8F41-0F66820A969D}">
  <sheetPr codeName="Hoja121">
    <tabColor rgb="FFCC0000"/>
  </sheetPr>
  <dimension ref="B1:L84"/>
  <sheetViews>
    <sheetView showGridLines="0" zoomScaleNormal="100" workbookViewId="0">
      <selection activeCell="L2" sqref="L2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9" spans="2:11" ht="13" thickBo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">
        <v>83</v>
      </c>
    </row>
  </sheetData>
  <sheetProtection algorithmName="SHA-512" hashValue="HCxRb1lb+E/9lmz7k66k9/fKXMbbocJadKGGGjcUU/+tj/+8Jf2je5nVNcRJOrx+IVwBnGBeSFoou94x9Phcyg==" saltValue="wrnjmfrD1jkKFzBN1sWb7w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3F-4B7E-4963-9DA0-713EB9EAC9BD}">
  <sheetPr codeName="Hoja35">
    <tabColor rgb="FFCC0000"/>
  </sheetPr>
  <dimension ref="B1:L84"/>
  <sheetViews>
    <sheetView showGridLines="0" topLeftCell="A34" zoomScaleNormal="100" workbookViewId="0">
      <selection activeCell="M41" sqref="M41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8" spans="2:11" ht="13" thickBot="1" x14ac:dyDescent="0.3"/>
    <row r="29" spans="2:1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">
        <v>83</v>
      </c>
    </row>
  </sheetData>
  <sheetProtection algorithmName="SHA-512" hashValue="zZNj4H4WgGsiSs3xYgICFfOJtA2r9Wcnbz+oEkED+rOHaRRev6Ghc9bFdDbL/3GUQvXhf4I6M3Yqp6l8LcWjBA==" saltValue="7JOiDey18LGsHdbAhwOu4w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F477-C1D3-413C-B0A4-344B798E136D}">
  <sheetPr codeName="Hoja31">
    <tabColor theme="2"/>
  </sheetPr>
  <dimension ref="A1:J46"/>
  <sheetViews>
    <sheetView showGridLines="0" zoomScaleNormal="100" workbookViewId="0">
      <pane ySplit="4" topLeftCell="A5" activePane="bottomLeft" state="frozen"/>
      <selection activeCell="L11" sqref="L11"/>
      <selection pane="bottomLeft" activeCell="G8" sqref="G8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1" customFormat="1" ht="60.65" customHeight="1" x14ac:dyDescent="0.35">
      <c r="G1" s="2" t="s">
        <v>81</v>
      </c>
    </row>
    <row r="2" spans="1:10" x14ac:dyDescent="0.25">
      <c r="A2" s="3"/>
      <c r="B2" s="3"/>
      <c r="C2" s="3"/>
      <c r="D2" s="3"/>
      <c r="E2" s="3"/>
    </row>
    <row r="3" spans="1:10" s="1" customFormat="1" ht="32.5" x14ac:dyDescent="0.65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" x14ac:dyDescent="0.4">
      <c r="A6" s="5" t="s">
        <v>1</v>
      </c>
    </row>
    <row r="7" spans="1:10" x14ac:dyDescent="0.25">
      <c r="A7" s="3"/>
      <c r="B7" s="3"/>
      <c r="C7" s="3"/>
      <c r="D7" s="3"/>
      <c r="E7" s="3"/>
    </row>
    <row r="8" spans="1:10" ht="20.149999999999999" customHeight="1" thickBot="1" x14ac:dyDescent="0.3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4" customHeight="1" thickBot="1" x14ac:dyDescent="0.3">
      <c r="A9" s="8"/>
      <c r="B9" s="9">
        <v>1308.585</v>
      </c>
      <c r="C9" s="10">
        <v>1662.1987258500001</v>
      </c>
      <c r="D9" s="10">
        <v>537.95447299999989</v>
      </c>
      <c r="E9" s="10">
        <v>511.33920775000001</v>
      </c>
      <c r="F9" s="11">
        <v>26.61526525</v>
      </c>
    </row>
    <row r="10" spans="1:10" ht="13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" x14ac:dyDescent="0.4">
      <c r="A12" s="5" t="s">
        <v>7</v>
      </c>
    </row>
    <row r="13" spans="1:10" x14ac:dyDescent="0.25">
      <c r="A13" s="3"/>
      <c r="B13" s="3"/>
      <c r="C13" s="3"/>
      <c r="D13" s="3"/>
      <c r="E13" s="3"/>
    </row>
    <row r="14" spans="1:10" ht="20.149999999999999" customHeight="1" thickBot="1" x14ac:dyDescent="0.3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4" customHeight="1" x14ac:dyDescent="0.25">
      <c r="A15" s="13" t="s">
        <v>7</v>
      </c>
      <c r="B15" s="14">
        <v>69830847.400000006</v>
      </c>
      <c r="C15" s="15">
        <v>48287214.720000006</v>
      </c>
      <c r="D15" s="15">
        <v>4166183.0200000019</v>
      </c>
      <c r="E15" s="15">
        <v>311812103.70999992</v>
      </c>
      <c r="F15" s="15">
        <v>4893755.92</v>
      </c>
      <c r="G15" s="15">
        <v>530199.65</v>
      </c>
      <c r="H15" s="15">
        <v>627832.67000000004</v>
      </c>
      <c r="I15" s="15">
        <v>97806335.910000011</v>
      </c>
      <c r="J15" s="16">
        <v>0</v>
      </c>
    </row>
    <row r="16" spans="1:10" ht="25.4" customHeight="1" x14ac:dyDescent="0.25">
      <c r="A16" s="17" t="s">
        <v>8</v>
      </c>
      <c r="B16" s="18">
        <v>194955000</v>
      </c>
      <c r="C16" s="19">
        <v>108530000</v>
      </c>
      <c r="D16" s="19">
        <v>5815680</v>
      </c>
      <c r="E16" s="19">
        <v>798520630.39999998</v>
      </c>
      <c r="F16" s="19">
        <v>11013760</v>
      </c>
      <c r="G16" s="19">
        <v>0</v>
      </c>
      <c r="H16" s="19">
        <v>4025000</v>
      </c>
      <c r="I16" s="19">
        <v>539338655.45000005</v>
      </c>
      <c r="J16" s="20">
        <v>0</v>
      </c>
    </row>
    <row r="17" spans="1:10" ht="25.4" customHeight="1" x14ac:dyDescent="0.25">
      <c r="A17" s="17" t="s">
        <v>9</v>
      </c>
      <c r="B17" s="18">
        <v>69.83084740000001</v>
      </c>
      <c r="C17" s="19">
        <v>48.287214720000009</v>
      </c>
      <c r="D17" s="19">
        <v>4.1661830200000018</v>
      </c>
      <c r="E17" s="19">
        <v>311.81210370999992</v>
      </c>
      <c r="F17" s="19">
        <v>4.8937559200000003</v>
      </c>
      <c r="G17" s="19">
        <v>0.53019965000000002</v>
      </c>
      <c r="H17" s="19">
        <v>0.62783267000000009</v>
      </c>
      <c r="I17" s="19">
        <v>97.806335910000016</v>
      </c>
      <c r="J17" s="20">
        <v>0</v>
      </c>
    </row>
    <row r="18" spans="1:10" ht="25.4" customHeight="1" thickBot="1" x14ac:dyDescent="0.3">
      <c r="A18" s="21" t="s">
        <v>10</v>
      </c>
      <c r="B18" s="22">
        <v>194.95500000000001</v>
      </c>
      <c r="C18" s="23">
        <v>108.53</v>
      </c>
      <c r="D18" s="23">
        <v>5.8156800000000004</v>
      </c>
      <c r="E18" s="23">
        <v>798.52063039999996</v>
      </c>
      <c r="F18" s="23">
        <v>11.01376</v>
      </c>
      <c r="G18" s="23">
        <v>0</v>
      </c>
      <c r="H18" s="23">
        <v>4.0250000000000004</v>
      </c>
      <c r="I18" s="23">
        <v>539.33865545000003</v>
      </c>
      <c r="J18" s="24">
        <v>0</v>
      </c>
    </row>
    <row r="19" spans="1:10" ht="13" thickTop="1" x14ac:dyDescent="0.25"/>
    <row r="21" spans="1:10" ht="20" x14ac:dyDescent="0.4">
      <c r="A21" s="5" t="s">
        <v>11</v>
      </c>
    </row>
    <row r="22" spans="1:10" x14ac:dyDescent="0.25">
      <c r="A22" s="3"/>
      <c r="B22" s="3"/>
      <c r="C22" s="3"/>
      <c r="D22" s="3"/>
      <c r="E22" s="3"/>
    </row>
    <row r="23" spans="1:10" ht="25.4" customHeight="1" x14ac:dyDescent="0.25">
      <c r="A23" s="25" t="s">
        <v>12</v>
      </c>
      <c r="B23" s="26">
        <f>E9</f>
        <v>511.33920775000001</v>
      </c>
    </row>
    <row r="24" spans="1:10" ht="25.4" customHeight="1" thickBot="1" x14ac:dyDescent="0.3">
      <c r="A24" s="21" t="s">
        <v>13</v>
      </c>
      <c r="B24" s="27">
        <f>F9</f>
        <v>26.61526525</v>
      </c>
    </row>
    <row r="25" spans="1:10" ht="13" thickTop="1" x14ac:dyDescent="0.25"/>
    <row r="27" spans="1:10" ht="20" x14ac:dyDescent="0.4">
      <c r="A27" s="5" t="s">
        <v>14</v>
      </c>
    </row>
    <row r="28" spans="1:10" x14ac:dyDescent="0.25">
      <c r="A28" s="3"/>
      <c r="B28" s="3"/>
      <c r="C28" s="3"/>
      <c r="D28" s="3"/>
      <c r="E28" s="3"/>
    </row>
    <row r="29" spans="1:10" ht="20.149999999999999" customHeight="1" thickBot="1" x14ac:dyDescent="0.3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4" customHeight="1" thickBot="1" x14ac:dyDescent="0.3">
      <c r="A30" s="8"/>
      <c r="B30" s="9">
        <v>1308.5850000000007</v>
      </c>
      <c r="C30" s="10">
        <v>1662.1987258500005</v>
      </c>
      <c r="D30" s="10">
        <v>1246.2617970699996</v>
      </c>
      <c r="E30" s="10">
        <v>863.64497891999997</v>
      </c>
      <c r="F30" s="10">
        <v>839.01064044999998</v>
      </c>
      <c r="G30" s="11">
        <v>24.634338469999999</v>
      </c>
    </row>
    <row r="33" spans="1:10" ht="20" x14ac:dyDescent="0.4">
      <c r="A33" s="5" t="s">
        <v>21</v>
      </c>
    </row>
    <row r="34" spans="1:10" x14ac:dyDescent="0.25">
      <c r="A34" s="3"/>
      <c r="B34" s="3"/>
      <c r="C34" s="3"/>
      <c r="D34" s="3"/>
      <c r="E34" s="3"/>
    </row>
    <row r="35" spans="1:10" ht="20.149999999999999" customHeight="1" thickBot="1" x14ac:dyDescent="0.3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4" customHeight="1" x14ac:dyDescent="0.25">
      <c r="A36" s="13" t="s">
        <v>22</v>
      </c>
      <c r="B36" s="14">
        <v>133657673.54999994</v>
      </c>
      <c r="C36" s="15">
        <v>131260319.80000016</v>
      </c>
      <c r="D36" s="15">
        <v>43554.64</v>
      </c>
      <c r="E36" s="15">
        <v>369704602.84999985</v>
      </c>
      <c r="F36" s="15">
        <v>0</v>
      </c>
      <c r="G36" s="15">
        <v>97237813.269999996</v>
      </c>
      <c r="H36" s="15">
        <v>312126333.46999991</v>
      </c>
      <c r="I36" s="15">
        <v>202231499.49000001</v>
      </c>
      <c r="J36" s="16">
        <v>0</v>
      </c>
    </row>
    <row r="37" spans="1:10" ht="25.4" customHeight="1" x14ac:dyDescent="0.25">
      <c r="A37" s="17" t="s">
        <v>23</v>
      </c>
      <c r="B37" s="18">
        <v>298252560.20000064</v>
      </c>
      <c r="C37" s="19">
        <v>175985496.84999993</v>
      </c>
      <c r="D37" s="19">
        <v>111000</v>
      </c>
      <c r="E37" s="19">
        <v>423981150.52000004</v>
      </c>
      <c r="F37" s="19">
        <v>4000000</v>
      </c>
      <c r="G37" s="19">
        <v>140519633.91000003</v>
      </c>
      <c r="H37" s="19">
        <v>405447824.63</v>
      </c>
      <c r="I37" s="19">
        <v>213901059.74000001</v>
      </c>
      <c r="J37" s="20">
        <v>0</v>
      </c>
    </row>
    <row r="38" spans="1:10" ht="25.4" customHeight="1" x14ac:dyDescent="0.25">
      <c r="A38" s="17" t="s">
        <v>24</v>
      </c>
      <c r="B38" s="18">
        <v>133.65767354999994</v>
      </c>
      <c r="C38" s="19">
        <v>131.26031980000016</v>
      </c>
      <c r="D38" s="19">
        <v>4.3554639999999999E-2</v>
      </c>
      <c r="E38" s="19">
        <v>369.70460284999984</v>
      </c>
      <c r="F38" s="19">
        <v>0</v>
      </c>
      <c r="G38" s="19">
        <v>97.23781326999999</v>
      </c>
      <c r="H38" s="19">
        <v>312.12633346999991</v>
      </c>
      <c r="I38" s="19">
        <v>202.23149949</v>
      </c>
      <c r="J38" s="20">
        <v>0</v>
      </c>
    </row>
    <row r="39" spans="1:10" ht="25.4" customHeight="1" thickBot="1" x14ac:dyDescent="0.3">
      <c r="A39" s="21" t="s">
        <v>25</v>
      </c>
      <c r="B39" s="22">
        <v>298.25256020000063</v>
      </c>
      <c r="C39" s="23">
        <v>175.98549684999995</v>
      </c>
      <c r="D39" s="23">
        <v>0.111</v>
      </c>
      <c r="E39" s="23">
        <v>423.98115052000003</v>
      </c>
      <c r="F39" s="23">
        <v>4</v>
      </c>
      <c r="G39" s="23">
        <v>140.51963391000004</v>
      </c>
      <c r="H39" s="23">
        <v>405.44782463000001</v>
      </c>
      <c r="I39" s="23">
        <v>213.90105974000002</v>
      </c>
      <c r="J39" s="24">
        <v>0</v>
      </c>
    </row>
    <row r="40" spans="1:10" ht="13" thickTop="1" x14ac:dyDescent="0.25"/>
    <row r="42" spans="1:10" ht="20" x14ac:dyDescent="0.4">
      <c r="A42" s="5" t="s">
        <v>26</v>
      </c>
    </row>
    <row r="43" spans="1:10" x14ac:dyDescent="0.25">
      <c r="A43" s="3"/>
      <c r="B43" s="3"/>
      <c r="C43" s="3"/>
      <c r="D43" s="3"/>
      <c r="E43" s="3"/>
    </row>
    <row r="44" spans="1:10" ht="25.4" customHeight="1" x14ac:dyDescent="0.25">
      <c r="A44" s="25" t="s">
        <v>26</v>
      </c>
      <c r="B44" s="26">
        <f>F30</f>
        <v>839.01064044999998</v>
      </c>
    </row>
    <row r="45" spans="1:10" ht="25.4" customHeight="1" thickBot="1" x14ac:dyDescent="0.3">
      <c r="A45" s="21" t="s">
        <v>27</v>
      </c>
      <c r="B45" s="27">
        <f>G30</f>
        <v>24.634338469999999</v>
      </c>
    </row>
    <row r="46" spans="1:10" ht="13" thickTop="1" x14ac:dyDescent="0.25"/>
  </sheetData>
  <sheetProtection algorithmName="SHA-512" hashValue="e2O40wAXFEMVNb2fdhYV1Qup4EqJz00uEiyBGeJ0WGGjjKHkAb1qz4o1/7cCYsKrJ+rRseiy4N2KeusvuhW2DA==" saltValue="RFxLgAgr5notB0xOLho+Tg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2025-07-30T10:54:32Z</dcterms:created>
  <dcterms:modified xsi:type="dcterms:W3CDTF">2025-10-02T11:20:29Z</dcterms:modified>
</cp:coreProperties>
</file>